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"/>
    </mc:Choice>
  </mc:AlternateContent>
  <xr:revisionPtr revIDLastSave="0" documentId="13_ncr:1_{1BE2F2DF-2C9E-42B8-AF32-05D905527636}" xr6:coauthVersionLast="47" xr6:coauthVersionMax="47" xr10:uidLastSave="{00000000-0000-0000-0000-000000000000}"/>
  <bookViews>
    <workbookView xWindow="-120" yWindow="-120" windowWidth="29040" windowHeight="15840" firstSheet="2" activeTab="7" xr2:uid="{00000000-000D-0000-FFFF-FFFF00000000}"/>
  </bookViews>
  <sheets>
    <sheet name="سهام" sheetId="1" r:id="rId1"/>
    <sheet name="سپرده" sheetId="6" r:id="rId2"/>
    <sheet name="سود اوراق بهادار و سپرده بانکی" sheetId="7" r:id="rId3"/>
    <sheet name="درآمد ناشی از تغییر قیمت اوراق" sheetId="9" r:id="rId4"/>
    <sheet name="درآمد ناشی از فروش" sheetId="10" r:id="rId5"/>
    <sheet name="سرمایه‌گذاری در سهام" sheetId="11" r:id="rId6"/>
    <sheet name="درآمد سپرده بانکی" sheetId="13" r:id="rId7"/>
    <sheet name="جمع درآمدها" sheetId="1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5" l="1"/>
  <c r="C9" i="15" s="1"/>
  <c r="K12" i="13"/>
  <c r="K9" i="13"/>
  <c r="K10" i="13"/>
  <c r="K11" i="13"/>
  <c r="K8" i="13"/>
  <c r="G12" i="13"/>
  <c r="G9" i="13"/>
  <c r="G10" i="13"/>
  <c r="G11" i="13"/>
  <c r="G8" i="13"/>
  <c r="Q21" i="11"/>
  <c r="O21" i="11"/>
  <c r="M21" i="11"/>
  <c r="G21" i="11"/>
  <c r="E21" i="11"/>
  <c r="C21" i="11"/>
  <c r="I15" i="11"/>
  <c r="I16" i="11"/>
  <c r="I17" i="11"/>
  <c r="I18" i="11"/>
  <c r="I19" i="11"/>
  <c r="I20" i="11"/>
  <c r="I14" i="11"/>
  <c r="S14" i="11"/>
  <c r="S15" i="11"/>
  <c r="U15" i="11" s="1"/>
  <c r="S16" i="11"/>
  <c r="U16" i="11" s="1"/>
  <c r="S17" i="11"/>
  <c r="U17" i="11" s="1"/>
  <c r="S18" i="11"/>
  <c r="S19" i="11"/>
  <c r="S20" i="11"/>
  <c r="E18" i="9"/>
  <c r="G18" i="9"/>
  <c r="I18" i="9"/>
  <c r="I9" i="11"/>
  <c r="I10" i="11"/>
  <c r="I11" i="11"/>
  <c r="I12" i="11"/>
  <c r="I13" i="11"/>
  <c r="I8" i="11"/>
  <c r="I21" i="11" s="1"/>
  <c r="K14" i="11" s="1"/>
  <c r="S8" i="11"/>
  <c r="S21" i="11" s="1"/>
  <c r="U14" i="11" s="1"/>
  <c r="S9" i="11"/>
  <c r="U9" i="11" s="1"/>
  <c r="S10" i="11"/>
  <c r="U10" i="11" s="1"/>
  <c r="S11" i="11"/>
  <c r="U11" i="11" s="1"/>
  <c r="S12" i="11"/>
  <c r="S13" i="11"/>
  <c r="Q12" i="10"/>
  <c r="O12" i="10"/>
  <c r="M12" i="10"/>
  <c r="M18" i="9"/>
  <c r="O18" i="9"/>
  <c r="Q9" i="9"/>
  <c r="Q10" i="9"/>
  <c r="Q11" i="9"/>
  <c r="Q12" i="9"/>
  <c r="Q13" i="9"/>
  <c r="Q8" i="9"/>
  <c r="Q18" i="9" s="1"/>
  <c r="I9" i="9"/>
  <c r="I10" i="9"/>
  <c r="I11" i="9"/>
  <c r="I12" i="9"/>
  <c r="I13" i="9"/>
  <c r="I8" i="9"/>
  <c r="S12" i="7"/>
  <c r="Q12" i="7"/>
  <c r="O12" i="7"/>
  <c r="M12" i="7"/>
  <c r="K12" i="7"/>
  <c r="I12" i="7"/>
  <c r="S12" i="6"/>
  <c r="Y15" i="1"/>
  <c r="I12" i="13"/>
  <c r="E12" i="13"/>
  <c r="I12" i="10"/>
  <c r="G12" i="10"/>
  <c r="E12" i="10"/>
  <c r="Q12" i="6"/>
  <c r="O12" i="6"/>
  <c r="M12" i="6"/>
  <c r="K12" i="6"/>
  <c r="W15" i="1"/>
  <c r="U15" i="1"/>
  <c r="O15" i="1"/>
  <c r="K15" i="1"/>
  <c r="G15" i="1"/>
  <c r="E15" i="1"/>
  <c r="G9" i="15" l="1"/>
  <c r="U20" i="11"/>
  <c r="U13" i="11"/>
  <c r="U19" i="11"/>
  <c r="U12" i="11"/>
  <c r="U18" i="11"/>
  <c r="U8" i="11"/>
  <c r="K20" i="11"/>
  <c r="K9" i="11"/>
  <c r="K19" i="11"/>
  <c r="K8" i="11"/>
  <c r="K18" i="11"/>
  <c r="K13" i="11"/>
  <c r="K17" i="11"/>
  <c r="K12" i="11"/>
  <c r="K16" i="11"/>
  <c r="K11" i="11"/>
  <c r="K15" i="11"/>
  <c r="K10" i="11"/>
  <c r="U21" i="11" l="1"/>
  <c r="K21" i="11"/>
</calcChain>
</file>

<file path=xl/sharedStrings.xml><?xml version="1.0" encoding="utf-8"?>
<sst xmlns="http://schemas.openxmlformats.org/spreadsheetml/2006/main" count="738" uniqueCount="76">
  <si>
    <t>صندوق سرمایه‌گذاری طلای عیار مفید</t>
  </si>
  <si>
    <t>صورت وضعیت پورتفوی</t>
  </si>
  <si>
    <t>برای ماه منتهی به 1402/11/30</t>
  </si>
  <si>
    <t>نام شرکت</t>
  </si>
  <si>
    <t>1402/10/30</t>
  </si>
  <si>
    <t>تغییرات طی دوره</t>
  </si>
  <si>
    <t>1402/11/30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</si>
  <si>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</si>
  <si>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</si>
  <si>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</si>
  <si>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</si>
  <si>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</si>
  <si>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</si>
  <si>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</si>
  <si>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</si>
  <si>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0310 صادرات</t>
  </si>
  <si>
    <t>تمام سکه طرح جدید0211ملت</t>
  </si>
  <si>
    <t>تمام سکه طرح جدید0312 رفاه</t>
  </si>
  <si>
    <t>تمام سکه طرح جدید0411 آینده</t>
  </si>
  <si>
    <t>تمام سکه طرح جدید0412 سامان</t>
  </si>
  <si>
    <t>شمش طلا</t>
  </si>
  <si>
    <t/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</si>
  <si>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</si>
  <si>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</si>
  <si>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</si>
  <si>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</si>
  <si>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</si>
  <si>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</si>
  <si>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</si>
  <si>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</si>
  <si>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</si>
  <si>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</si>
  <si>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</si>
  <si>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</si>
  <si>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</si>
  <si>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</si>
  <si>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</si>
  <si>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8416668195</t>
  </si>
  <si>
    <t>1397/06/20</t>
  </si>
  <si>
    <t>بانک پاسارگاد هفت تیر</t>
  </si>
  <si>
    <t>207-8100-16622166-1</t>
  </si>
  <si>
    <t>1399/07/05</t>
  </si>
  <si>
    <t xml:space="preserve">بانک خاورمیانه ظفر </t>
  </si>
  <si>
    <t>1009-10-810-707074690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</si>
  <si>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</si>
  <si>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</si>
  <si>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</si>
  <si>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</si>
  <si>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</si>
  <si>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</si>
  <si>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</si>
  <si>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</si>
  <si>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</si>
  <si>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</si>
  <si>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</si>
  <si>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</si>
  <si>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</si>
  <si>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</si>
  <si>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</si>
  <si>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</si>
  <si>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</si>
  <si>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</si>
  <si>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99.98%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</si>
  <si>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</si>
  <si>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</si>
  <si>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</si>
  <si>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</si>
  <si>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سرمایه‌گذاری در سهام</t>
  </si>
  <si>
    <t>درآمد سپرده بانکی</t>
  </si>
  <si>
    <t>0.02%</t>
  </si>
  <si>
    <t>100.00%</t>
  </si>
  <si>
    <t>-</t>
  </si>
  <si>
    <t>درآمد ناشی از تغییر ارزش دارایی قرارداد آتی شمش طلا</t>
  </si>
  <si>
    <t>اختیار خرید شمش-14020903-330</t>
  </si>
  <si>
    <t>اختیار خرید شمش-14020912-300</t>
  </si>
  <si>
    <t>اختیار خرید شمش-14020903-340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</si>
</sst>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37" fontId="3" fillId="0" borderId="0" xfId="1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10" fontId="3" fillId="0" borderId="2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18"/>
  <sheetViews>
    <sheetView rightToLeft="1" topLeftCell="B1" workbookViewId="0">
      <selection activeCell="Y18" sqref="Y18"/>
    </sheetView>
  </sheetViews>
  <sheetFormatPr defaultRowHeight="24"/>
  <cols>
    <col min="1" max="1" width="39.5703125" style="3" bestFit="1" customWidth="1"/>
    <col min="2" max="2" width="1" style="3" customWidth="1"/>
    <col min="3" max="3" width="17" style="3" customWidth="1"/>
    <col min="4" max="4" width="1" style="3" customWidth="1"/>
    <col min="5" max="5" width="24" style="3" customWidth="1"/>
    <col min="6" max="6" width="1" style="3" customWidth="1"/>
    <col min="7" max="7" width="26" style="3" customWidth="1"/>
    <col min="8" max="8" width="1" style="3" customWidth="1"/>
    <col min="9" max="9" width="16" style="3" customWidth="1"/>
    <col min="10" max="10" width="1" style="3" customWidth="1"/>
    <col min="11" max="11" width="23" style="3" customWidth="1"/>
    <col min="12" max="12" width="1" style="3" customWidth="1"/>
    <col min="13" max="13" width="11" style="3" customWidth="1"/>
    <col min="14" max="14" width="1" style="3" customWidth="1"/>
    <col min="15" max="15" width="14" style="3" customWidth="1"/>
    <col min="16" max="16" width="1" style="3" customWidth="1"/>
    <col min="17" max="17" width="17" style="3" customWidth="1"/>
    <col min="18" max="18" width="1" style="3" customWidth="1"/>
    <col min="19" max="19" width="17" style="3" customWidth="1"/>
    <col min="20" max="20" width="1" style="3" customWidth="1"/>
    <col min="21" max="21" width="24" style="3" customWidth="1"/>
    <col min="22" max="22" width="1" style="3" customWidth="1"/>
    <col min="23" max="23" width="26" style="3" customWidth="1"/>
    <col min="24" max="24" width="1" style="3" customWidth="1"/>
    <col min="25" max="25" width="32" style="3" customWidth="1"/>
    <col min="26" max="26" width="1" style="3" customWidth="1"/>
    <col min="27" max="27" width="9.140625" style="3" customWidth="1"/>
    <col min="28" max="16384" width="9.140625" style="3"/>
  </cols>
  <sheetData>
    <row r="2" spans="1:27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</row>
    <row r="3" spans="1:27" ht="24.75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  <c r="T3" s="1" t="s">
        <v>1</v>
      </c>
      <c r="U3" s="1" t="s">
        <v>1</v>
      </c>
      <c r="V3" s="1" t="s">
        <v>1</v>
      </c>
      <c r="W3" s="1" t="s">
        <v>1</v>
      </c>
      <c r="X3" s="1" t="s">
        <v>1</v>
      </c>
      <c r="Y3" s="1" t="s">
        <v>1</v>
      </c>
    </row>
    <row r="4" spans="1:27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  <c r="T4" s="1" t="s">
        <v>2</v>
      </c>
      <c r="U4" s="1" t="s">
        <v>2</v>
      </c>
      <c r="V4" s="1" t="s">
        <v>2</v>
      </c>
      <c r="W4" s="1" t="s">
        <v>2</v>
      </c>
      <c r="X4" s="1" t="s">
        <v>2</v>
      </c>
      <c r="Y4" s="1" t="s">
        <v>2</v>
      </c>
    </row>
    <row r="6" spans="1:27" ht="24.75">
      <c r="A6" s="2" t="s">
        <v>3</v>
      </c>
      <c r="C6" s="2" t="s">
        <v>4</v>
      </c>
      <c r="D6" s="2" t="s">
        <v>4</v>
      </c>
      <c r="E6" s="2" t="s">
        <v>4</v>
      </c>
      <c r="F6" s="2" t="s">
        <v>4</v>
      </c>
      <c r="G6" s="2" t="s">
        <v>4</v>
      </c>
      <c r="I6" s="2" t="s">
        <v>5</v>
      </c>
      <c r="J6" s="2" t="s">
        <v>5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  <c r="Q6" s="2" t="s">
        <v>6</v>
      </c>
      <c r="R6" s="2" t="s">
        <v>6</v>
      </c>
      <c r="S6" s="2" t="s">
        <v>6</v>
      </c>
      <c r="T6" s="2" t="s">
        <v>6</v>
      </c>
      <c r="U6" s="2" t="s">
        <v>6</v>
      </c>
      <c r="V6" s="2" t="s">
        <v>6</v>
      </c>
      <c r="W6" s="2" t="s">
        <v>6</v>
      </c>
      <c r="X6" s="2" t="s">
        <v>6</v>
      </c>
      <c r="Y6" s="2" t="s">
        <v>6</v>
      </c>
    </row>
    <row r="7" spans="1:27" ht="24.75">
      <c r="A7" s="2" t="s">
        <v>3</v>
      </c>
      <c r="C7" s="2" t="s">
        <v>7</v>
      </c>
      <c r="E7" s="2" t="s">
        <v>8</v>
      </c>
      <c r="G7" s="2" t="s">
        <v>9</v>
      </c>
      <c r="I7" s="2" t="s">
        <v>10</v>
      </c>
      <c r="J7" s="2" t="s">
        <v>10</v>
      </c>
      <c r="K7" s="2" t="s">
        <v>10</v>
      </c>
      <c r="M7" s="2" t="s">
        <v>11</v>
      </c>
      <c r="N7" s="2" t="s">
        <v>11</v>
      </c>
      <c r="O7" s="2" t="s">
        <v>11</v>
      </c>
      <c r="Q7" s="2" t="s">
        <v>7</v>
      </c>
      <c r="S7" s="2" t="s">
        <v>12</v>
      </c>
      <c r="U7" s="2" t="s">
        <v>8</v>
      </c>
      <c r="W7" s="2" t="s">
        <v>9</v>
      </c>
      <c r="Y7" s="2" t="s">
        <v>13</v>
      </c>
    </row>
    <row r="8" spans="1:27" ht="24.75">
      <c r="A8" s="2" t="s">
        <v>3</v>
      </c>
      <c r="C8" s="2" t="s">
        <v>7</v>
      </c>
      <c r="E8" s="2" t="s">
        <v>8</v>
      </c>
      <c r="G8" s="2" t="s">
        <v>9</v>
      </c>
      <c r="I8" s="2" t="s">
        <v>7</v>
      </c>
      <c r="K8" s="2" t="s">
        <v>8</v>
      </c>
      <c r="M8" s="2" t="s">
        <v>7</v>
      </c>
      <c r="O8" s="2" t="s">
        <v>14</v>
      </c>
      <c r="Q8" s="2" t="s">
        <v>7</v>
      </c>
      <c r="S8" s="2" t="s">
        <v>12</v>
      </c>
      <c r="U8" s="2" t="s">
        <v>8</v>
      </c>
      <c r="W8" s="2" t="s">
        <v>9</v>
      </c>
      <c r="Y8" s="2" t="s">
        <v>13</v>
      </c>
    </row>
    <row r="9" spans="1:27">
      <c r="A9" s="3" t="s">
        <v>15</v>
      </c>
      <c r="C9" s="5">
        <v>1310000</v>
      </c>
      <c r="D9" s="6"/>
      <c r="E9" s="5">
        <v>3019005588548</v>
      </c>
      <c r="F9" s="6"/>
      <c r="G9" s="5">
        <v>4162947802500</v>
      </c>
      <c r="H9" s="6"/>
      <c r="I9" s="5">
        <v>0</v>
      </c>
      <c r="J9" s="6"/>
      <c r="K9" s="5">
        <v>0</v>
      </c>
      <c r="L9" s="6"/>
      <c r="M9" s="5">
        <v>0</v>
      </c>
      <c r="N9" s="6"/>
      <c r="O9" s="5">
        <v>0</v>
      </c>
      <c r="P9" s="6"/>
      <c r="Q9" s="5">
        <v>1310000</v>
      </c>
      <c r="R9" s="6"/>
      <c r="S9" s="5">
        <v>3348500</v>
      </c>
      <c r="T9" s="6"/>
      <c r="U9" s="5">
        <v>3019005588548</v>
      </c>
      <c r="V9" s="6"/>
      <c r="W9" s="5">
        <v>4381051831250</v>
      </c>
      <c r="X9" s="6"/>
      <c r="Y9" s="9">
        <v>6.6623473883688722E-2</v>
      </c>
      <c r="Z9" s="6"/>
      <c r="AA9" s="6"/>
    </row>
    <row r="10" spans="1:27">
      <c r="A10" s="3" t="s">
        <v>16</v>
      </c>
      <c r="C10" s="5">
        <v>907300</v>
      </c>
      <c r="D10" s="6"/>
      <c r="E10" s="5">
        <v>2542095349796</v>
      </c>
      <c r="F10" s="6"/>
      <c r="G10" s="5">
        <v>2885272017298.5</v>
      </c>
      <c r="H10" s="6"/>
      <c r="I10" s="5">
        <v>0</v>
      </c>
      <c r="J10" s="6"/>
      <c r="K10" s="5">
        <v>0</v>
      </c>
      <c r="L10" s="6"/>
      <c r="M10" s="5">
        <v>0</v>
      </c>
      <c r="N10" s="6"/>
      <c r="O10" s="5">
        <v>0</v>
      </c>
      <c r="P10" s="6"/>
      <c r="Q10" s="5">
        <v>907300</v>
      </c>
      <c r="R10" s="6"/>
      <c r="S10" s="5">
        <v>3355000</v>
      </c>
      <c r="T10" s="6"/>
      <c r="U10" s="5">
        <v>2542095349796</v>
      </c>
      <c r="V10" s="6"/>
      <c r="W10" s="5">
        <v>3040186510625</v>
      </c>
      <c r="X10" s="6"/>
      <c r="Y10" s="9">
        <v>4.6232684385835394E-2</v>
      </c>
      <c r="Z10" s="6"/>
      <c r="AA10" s="6"/>
    </row>
    <row r="11" spans="1:27">
      <c r="A11" s="3" t="s">
        <v>17</v>
      </c>
      <c r="C11" s="5">
        <v>4918800</v>
      </c>
      <c r="D11" s="6"/>
      <c r="E11" s="5">
        <v>9619362480675</v>
      </c>
      <c r="F11" s="6"/>
      <c r="G11" s="5">
        <v>15633039603300</v>
      </c>
      <c r="H11" s="6"/>
      <c r="I11" s="5">
        <v>0</v>
      </c>
      <c r="J11" s="6"/>
      <c r="K11" s="5">
        <v>0</v>
      </c>
      <c r="L11" s="6"/>
      <c r="M11" s="5">
        <v>0</v>
      </c>
      <c r="N11" s="6"/>
      <c r="O11" s="5">
        <v>0</v>
      </c>
      <c r="P11" s="6"/>
      <c r="Q11" s="5">
        <v>4918800</v>
      </c>
      <c r="R11" s="6"/>
      <c r="S11" s="5">
        <v>3338000</v>
      </c>
      <c r="T11" s="6"/>
      <c r="U11" s="5">
        <v>9619362480675</v>
      </c>
      <c r="V11" s="6"/>
      <c r="W11" s="5">
        <v>16398430707000</v>
      </c>
      <c r="X11" s="6"/>
      <c r="Y11" s="9">
        <v>0.24937400013128269</v>
      </c>
      <c r="Z11" s="6"/>
      <c r="AA11" s="6"/>
    </row>
    <row r="12" spans="1:27">
      <c r="A12" s="3" t="s">
        <v>18</v>
      </c>
      <c r="C12" s="5">
        <v>1627000</v>
      </c>
      <c r="D12" s="6"/>
      <c r="E12" s="5">
        <v>4369588606004</v>
      </c>
      <c r="F12" s="6"/>
      <c r="G12" s="5">
        <v>5180382655202.5</v>
      </c>
      <c r="H12" s="6"/>
      <c r="I12" s="5">
        <v>0</v>
      </c>
      <c r="J12" s="6"/>
      <c r="K12" s="5">
        <v>0</v>
      </c>
      <c r="L12" s="6"/>
      <c r="M12" s="5">
        <v>0</v>
      </c>
      <c r="N12" s="6"/>
      <c r="O12" s="5">
        <v>0</v>
      </c>
      <c r="P12" s="6"/>
      <c r="Q12" s="5">
        <v>1627000</v>
      </c>
      <c r="R12" s="6"/>
      <c r="S12" s="5">
        <v>3338950</v>
      </c>
      <c r="T12" s="6"/>
      <c r="U12" s="5">
        <v>4369588606004</v>
      </c>
      <c r="V12" s="6"/>
      <c r="W12" s="5">
        <v>5425681060437.5</v>
      </c>
      <c r="X12" s="6"/>
      <c r="Y12" s="9">
        <v>8.2509345781500529E-2</v>
      </c>
      <c r="Z12" s="6"/>
      <c r="AA12" s="6"/>
    </row>
    <row r="13" spans="1:27">
      <c r="A13" s="3" t="s">
        <v>19</v>
      </c>
      <c r="C13" s="5">
        <v>1845500</v>
      </c>
      <c r="D13" s="6"/>
      <c r="E13" s="5">
        <v>5293342059228</v>
      </c>
      <c r="F13" s="6"/>
      <c r="G13" s="5">
        <v>5874217782319.3799</v>
      </c>
      <c r="H13" s="6"/>
      <c r="I13" s="5">
        <v>0</v>
      </c>
      <c r="J13" s="6"/>
      <c r="K13" s="5">
        <v>0</v>
      </c>
      <c r="L13" s="6"/>
      <c r="M13" s="5">
        <v>0</v>
      </c>
      <c r="N13" s="6"/>
      <c r="O13" s="5">
        <v>0</v>
      </c>
      <c r="P13" s="6"/>
      <c r="Q13" s="5">
        <v>1845500</v>
      </c>
      <c r="R13" s="6"/>
      <c r="S13" s="5">
        <v>3339980</v>
      </c>
      <c r="T13" s="6"/>
      <c r="U13" s="5">
        <v>5293342059228</v>
      </c>
      <c r="V13" s="6"/>
      <c r="W13" s="5">
        <v>6156228173637.5</v>
      </c>
      <c r="X13" s="6"/>
      <c r="Y13" s="9">
        <v>9.3618912249057606E-2</v>
      </c>
      <c r="Z13" s="6"/>
      <c r="AA13" s="6"/>
    </row>
    <row r="14" spans="1:27">
      <c r="A14" s="3" t="s">
        <v>20</v>
      </c>
      <c r="C14" s="5">
        <v>7634126</v>
      </c>
      <c r="D14" s="6"/>
      <c r="E14" s="5">
        <v>25476196767945</v>
      </c>
      <c r="F14" s="6"/>
      <c r="G14" s="5">
        <v>27477821184140.801</v>
      </c>
      <c r="H14" s="6"/>
      <c r="I14" s="5">
        <v>422415</v>
      </c>
      <c r="J14" s="6"/>
      <c r="K14" s="5">
        <v>1568122932595</v>
      </c>
      <c r="L14" s="6"/>
      <c r="M14" s="5">
        <v>0</v>
      </c>
      <c r="N14" s="6"/>
      <c r="O14" s="5">
        <v>0</v>
      </c>
      <c r="P14" s="6"/>
      <c r="Q14" s="5">
        <v>8056541</v>
      </c>
      <c r="R14" s="6"/>
      <c r="S14" s="5">
        <v>3756300</v>
      </c>
      <c r="T14" s="6"/>
      <c r="U14" s="5">
        <v>27044319700540</v>
      </c>
      <c r="V14" s="6"/>
      <c r="W14" s="5">
        <v>30190154274400.102</v>
      </c>
      <c r="X14" s="6"/>
      <c r="Y14" s="9">
        <v>0.45910731767607155</v>
      </c>
      <c r="Z14" s="6"/>
      <c r="AA14" s="6"/>
    </row>
    <row r="15" spans="1:27">
      <c r="A15" s="3" t="s">
        <v>21</v>
      </c>
      <c r="C15" s="6" t="s">
        <v>21</v>
      </c>
      <c r="D15" s="6"/>
      <c r="E15" s="7">
        <f>SUM(E9:E14)</f>
        <v>50319590852196</v>
      </c>
      <c r="F15" s="6"/>
      <c r="G15" s="7">
        <f>SUM(G9:G14)</f>
        <v>61213681044761.18</v>
      </c>
      <c r="H15" s="6"/>
      <c r="I15" s="6" t="s">
        <v>21</v>
      </c>
      <c r="J15" s="6"/>
      <c r="K15" s="7">
        <f>SUM(K9:K14)</f>
        <v>1568122932595</v>
      </c>
      <c r="L15" s="6"/>
      <c r="M15" s="6" t="s">
        <v>21</v>
      </c>
      <c r="N15" s="6"/>
      <c r="O15" s="7">
        <f>SUM(O9:O14)</f>
        <v>0</v>
      </c>
      <c r="P15" s="6"/>
      <c r="Q15" s="6" t="s">
        <v>21</v>
      </c>
      <c r="R15" s="6"/>
      <c r="S15" s="6" t="s">
        <v>21</v>
      </c>
      <c r="T15" s="6"/>
      <c r="U15" s="7">
        <f>SUM(U9:U14)</f>
        <v>51887713784791</v>
      </c>
      <c r="V15" s="6"/>
      <c r="W15" s="7">
        <f>SUM(W9:W14)</f>
        <v>65591732557350.102</v>
      </c>
      <c r="X15" s="6"/>
      <c r="Y15" s="10">
        <f>SUM(Y9:Y14)</f>
        <v>0.99746573410743644</v>
      </c>
      <c r="Z15" s="6"/>
      <c r="AA15" s="6"/>
    </row>
    <row r="16" spans="1:27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8" spans="25:25">
      <c r="Y18" s="5"/>
    </row>
  </sheetData>
  <mergeCells count="21"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8" sqref="S8:S11"/>
    </sheetView>
  </sheetViews>
  <sheetFormatPr defaultRowHeight="24"/>
  <cols>
    <col min="1" max="1" width="32.42578125" style="3" bestFit="1" customWidth="1"/>
    <col min="2" max="2" width="1" style="3" customWidth="1"/>
    <col min="3" max="3" width="31" style="3" customWidth="1"/>
    <col min="4" max="4" width="1" style="3" customWidth="1"/>
    <col min="5" max="5" width="25" style="3" customWidth="1"/>
    <col min="6" max="6" width="1" style="3" customWidth="1"/>
    <col min="7" max="7" width="20" style="3" customWidth="1"/>
    <col min="8" max="8" width="1" style="3" customWidth="1"/>
    <col min="9" max="9" width="12" style="3" customWidth="1"/>
    <col min="10" max="10" width="1" style="3" customWidth="1"/>
    <col min="11" max="11" width="17.42578125" style="3" bestFit="1" customWidth="1"/>
    <col min="12" max="12" width="1" style="3" customWidth="1"/>
    <col min="13" max="13" width="19.140625" style="3" bestFit="1" customWidth="1"/>
    <col min="14" max="14" width="1" style="3" customWidth="1"/>
    <col min="15" max="15" width="19.140625" style="3" bestFit="1" customWidth="1"/>
    <col min="16" max="16" width="1" style="3" customWidth="1"/>
    <col min="17" max="17" width="17.42578125" style="3" bestFit="1" customWidth="1"/>
    <col min="18" max="18" width="1" style="3" customWidth="1"/>
    <col min="19" max="19" width="25" style="3" customWidth="1"/>
    <col min="20" max="20" width="1" style="3" customWidth="1"/>
    <col min="21" max="21" width="9.140625" style="3" customWidth="1"/>
    <col min="22" max="16384" width="9.140625" style="3"/>
  </cols>
  <sheetData>
    <row r="2" spans="1:19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</row>
    <row r="3" spans="1:19" ht="24.75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</row>
    <row r="4" spans="1:19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</row>
    <row r="6" spans="1:19" ht="24.75">
      <c r="A6" s="2" t="s">
        <v>25</v>
      </c>
      <c r="C6" s="2" t="s">
        <v>26</v>
      </c>
      <c r="D6" s="2" t="s">
        <v>26</v>
      </c>
      <c r="E6" s="2" t="s">
        <v>26</v>
      </c>
      <c r="F6" s="2" t="s">
        <v>26</v>
      </c>
      <c r="G6" s="2" t="s">
        <v>26</v>
      </c>
      <c r="H6" s="2" t="s">
        <v>26</v>
      </c>
      <c r="I6" s="2" t="s">
        <v>26</v>
      </c>
      <c r="K6" s="2" t="s">
        <v>4</v>
      </c>
      <c r="M6" s="2" t="s">
        <v>5</v>
      </c>
      <c r="N6" s="2" t="s">
        <v>5</v>
      </c>
      <c r="O6" s="2" t="s">
        <v>5</v>
      </c>
      <c r="Q6" s="2" t="s">
        <v>6</v>
      </c>
      <c r="R6" s="2" t="s">
        <v>6</v>
      </c>
      <c r="S6" s="2" t="s">
        <v>6</v>
      </c>
    </row>
    <row r="7" spans="1:19" ht="24.75">
      <c r="A7" s="2" t="s">
        <v>25</v>
      </c>
      <c r="C7" s="2" t="s">
        <v>27</v>
      </c>
      <c r="E7" s="2" t="s">
        <v>28</v>
      </c>
      <c r="G7" s="2" t="s">
        <v>29</v>
      </c>
      <c r="I7" s="2" t="s">
        <v>23</v>
      </c>
      <c r="K7" s="2" t="s">
        <v>30</v>
      </c>
      <c r="M7" s="2" t="s">
        <v>31</v>
      </c>
      <c r="O7" s="2" t="s">
        <v>32</v>
      </c>
      <c r="Q7" s="2" t="s">
        <v>30</v>
      </c>
      <c r="S7" s="2" t="s">
        <v>24</v>
      </c>
    </row>
    <row r="8" spans="1:19">
      <c r="A8" s="3" t="s">
        <v>33</v>
      </c>
      <c r="C8" s="6" t="s">
        <v>34</v>
      </c>
      <c r="D8" s="6"/>
      <c r="E8" s="6" t="s">
        <v>35</v>
      </c>
      <c r="F8" s="6"/>
      <c r="G8" s="6" t="s">
        <v>36</v>
      </c>
      <c r="H8" s="6"/>
      <c r="I8" s="5">
        <v>5</v>
      </c>
      <c r="J8" s="6"/>
      <c r="K8" s="11">
        <v>9886855</v>
      </c>
      <c r="L8" s="11"/>
      <c r="M8" s="11">
        <v>40630</v>
      </c>
      <c r="N8" s="11"/>
      <c r="O8" s="11">
        <v>0</v>
      </c>
      <c r="P8" s="11"/>
      <c r="Q8" s="11">
        <v>9927485</v>
      </c>
      <c r="S8" s="9">
        <v>1.5096911954120849E-7</v>
      </c>
    </row>
    <row r="9" spans="1:19">
      <c r="A9" s="3" t="s">
        <v>33</v>
      </c>
      <c r="C9" s="6" t="s">
        <v>37</v>
      </c>
      <c r="D9" s="6"/>
      <c r="E9" s="6" t="s">
        <v>35</v>
      </c>
      <c r="F9" s="6"/>
      <c r="G9" s="6" t="s">
        <v>38</v>
      </c>
      <c r="H9" s="6"/>
      <c r="I9" s="5">
        <v>5</v>
      </c>
      <c r="J9" s="6"/>
      <c r="K9" s="11">
        <v>2564737139</v>
      </c>
      <c r="L9" s="11"/>
      <c r="M9" s="11">
        <v>10496877</v>
      </c>
      <c r="N9" s="11"/>
      <c r="O9" s="11">
        <v>0</v>
      </c>
      <c r="P9" s="11"/>
      <c r="Q9" s="11">
        <v>2575234016</v>
      </c>
      <c r="S9" s="9">
        <v>3.9162064914536801E-5</v>
      </c>
    </row>
    <row r="10" spans="1:19">
      <c r="A10" s="3" t="s">
        <v>39</v>
      </c>
      <c r="C10" s="6" t="s">
        <v>40</v>
      </c>
      <c r="D10" s="6"/>
      <c r="E10" s="6" t="s">
        <v>35</v>
      </c>
      <c r="F10" s="6"/>
      <c r="G10" s="6" t="s">
        <v>41</v>
      </c>
      <c r="H10" s="6"/>
      <c r="I10" s="5">
        <v>5</v>
      </c>
      <c r="J10" s="6"/>
      <c r="K10" s="11">
        <v>10209293</v>
      </c>
      <c r="L10" s="11"/>
      <c r="M10" s="11">
        <v>41784</v>
      </c>
      <c r="N10" s="11"/>
      <c r="O10" s="11">
        <v>0</v>
      </c>
      <c r="P10" s="11"/>
      <c r="Q10" s="11">
        <v>10251077</v>
      </c>
      <c r="S10" s="9">
        <v>1.5589004355475054E-7</v>
      </c>
    </row>
    <row r="11" spans="1:19">
      <c r="A11" s="3" t="s">
        <v>42</v>
      </c>
      <c r="C11" s="6" t="s">
        <v>43</v>
      </c>
      <c r="D11" s="6"/>
      <c r="E11" s="6" t="s">
        <v>35</v>
      </c>
      <c r="F11" s="6"/>
      <c r="G11" s="6" t="s">
        <v>44</v>
      </c>
      <c r="H11" s="6"/>
      <c r="I11" s="5">
        <v>5</v>
      </c>
      <c r="J11" s="6"/>
      <c r="K11" s="11">
        <v>113446767701</v>
      </c>
      <c r="L11" s="11"/>
      <c r="M11" s="11">
        <v>1317946155009</v>
      </c>
      <c r="N11" s="11"/>
      <c r="O11" s="11">
        <v>1304211349343</v>
      </c>
      <c r="P11" s="11"/>
      <c r="Q11" s="11">
        <v>127181573367</v>
      </c>
      <c r="S11" s="9">
        <v>1.9340739525752595E-3</v>
      </c>
    </row>
    <row r="12" spans="1:19">
      <c r="A12" s="3" t="s">
        <v>21</v>
      </c>
      <c r="C12" s="3" t="s">
        <v>21</v>
      </c>
      <c r="E12" s="3" t="s">
        <v>21</v>
      </c>
      <c r="G12" s="3" t="s">
        <v>21</v>
      </c>
      <c r="I12" s="3" t="s">
        <v>21</v>
      </c>
      <c r="K12" s="7">
        <f>SUM(K8:K11)</f>
        <v>116031600988</v>
      </c>
      <c r="L12" s="6"/>
      <c r="M12" s="7">
        <f>SUM(M8:M11)</f>
        <v>1317956734300</v>
      </c>
      <c r="N12" s="6"/>
      <c r="O12" s="7">
        <f>SUM(O8:O11)</f>
        <v>1304211349343</v>
      </c>
      <c r="P12" s="6"/>
      <c r="Q12" s="7">
        <f>SUM(Q8:Q11)</f>
        <v>129776985945</v>
      </c>
      <c r="S12" s="10">
        <f>SUM(S8:S11)</f>
        <v>1.9735428766528922E-3</v>
      </c>
    </row>
  </sheetData>
  <mergeCells count="17"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3"/>
  <sheetViews>
    <sheetView rightToLeft="1" workbookViewId="0">
      <selection activeCell="M13" sqref="M13"/>
    </sheetView>
  </sheetViews>
  <sheetFormatPr defaultRowHeight="24"/>
  <cols>
    <col min="1" max="1" width="26.28515625" style="3" bestFit="1" customWidth="1"/>
    <col min="2" max="2" width="1" style="3" customWidth="1"/>
    <col min="3" max="3" width="19" style="3" customWidth="1"/>
    <col min="4" max="4" width="1" style="3" customWidth="1"/>
    <col min="5" max="5" width="18" style="3" customWidth="1"/>
    <col min="6" max="6" width="1" style="3" customWidth="1"/>
    <col min="7" max="7" width="12" style="3" customWidth="1"/>
    <col min="8" max="8" width="1" style="3" customWidth="1"/>
    <col min="9" max="9" width="19" style="3" customWidth="1"/>
    <col min="10" max="10" width="1" style="3" customWidth="1"/>
    <col min="11" max="11" width="16" style="3" customWidth="1"/>
    <col min="12" max="12" width="1" style="3" customWidth="1"/>
    <col min="13" max="13" width="19" style="3" customWidth="1"/>
    <col min="14" max="14" width="1" style="3" customWidth="1"/>
    <col min="15" max="15" width="20" style="3" customWidth="1"/>
    <col min="16" max="16" width="1" style="3" customWidth="1"/>
    <col min="17" max="17" width="16" style="3" customWidth="1"/>
    <col min="18" max="18" width="1" style="3" customWidth="1"/>
    <col min="19" max="19" width="20" style="3" customWidth="1"/>
    <col min="20" max="20" width="1" style="3" customWidth="1"/>
    <col min="21" max="21" width="9.140625" style="3" customWidth="1"/>
    <col min="22" max="16384" width="9.140625" style="3"/>
  </cols>
  <sheetData>
    <row r="2" spans="1:19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</row>
    <row r="3" spans="1:19" ht="24.75">
      <c r="A3" s="1" t="s">
        <v>45</v>
      </c>
      <c r="B3" s="1" t="s">
        <v>45</v>
      </c>
      <c r="C3" s="1" t="s">
        <v>45</v>
      </c>
      <c r="D3" s="1" t="s">
        <v>45</v>
      </c>
      <c r="E3" s="1" t="s">
        <v>45</v>
      </c>
      <c r="F3" s="1" t="s">
        <v>45</v>
      </c>
      <c r="G3" s="1" t="s">
        <v>45</v>
      </c>
      <c r="H3" s="1" t="s">
        <v>45</v>
      </c>
      <c r="I3" s="1" t="s">
        <v>45</v>
      </c>
      <c r="J3" s="1" t="s">
        <v>45</v>
      </c>
      <c r="K3" s="1" t="s">
        <v>45</v>
      </c>
      <c r="L3" s="1" t="s">
        <v>45</v>
      </c>
      <c r="M3" s="1" t="s">
        <v>45</v>
      </c>
      <c r="N3" s="1" t="s">
        <v>45</v>
      </c>
      <c r="O3" s="1" t="s">
        <v>45</v>
      </c>
      <c r="P3" s="1" t="s">
        <v>45</v>
      </c>
      <c r="Q3" s="1" t="s">
        <v>45</v>
      </c>
      <c r="R3" s="1" t="s">
        <v>45</v>
      </c>
      <c r="S3" s="1" t="s">
        <v>45</v>
      </c>
    </row>
    <row r="4" spans="1:19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</row>
    <row r="6" spans="1:19" ht="24.75">
      <c r="A6" s="2" t="s">
        <v>46</v>
      </c>
      <c r="B6" s="2" t="s">
        <v>46</v>
      </c>
      <c r="C6" s="2" t="s">
        <v>46</v>
      </c>
      <c r="D6" s="2" t="s">
        <v>46</v>
      </c>
      <c r="E6" s="2" t="s">
        <v>46</v>
      </c>
      <c r="F6" s="2" t="s">
        <v>46</v>
      </c>
      <c r="G6" s="2" t="s">
        <v>46</v>
      </c>
      <c r="I6" s="2" t="s">
        <v>47</v>
      </c>
      <c r="J6" s="2" t="s">
        <v>47</v>
      </c>
      <c r="K6" s="2" t="s">
        <v>47</v>
      </c>
      <c r="L6" s="2" t="s">
        <v>47</v>
      </c>
      <c r="M6" s="2" t="s">
        <v>47</v>
      </c>
      <c r="O6" s="2" t="s">
        <v>48</v>
      </c>
      <c r="P6" s="2" t="s">
        <v>48</v>
      </c>
      <c r="Q6" s="2" t="s">
        <v>48</v>
      </c>
      <c r="R6" s="2" t="s">
        <v>48</v>
      </c>
      <c r="S6" s="2" t="s">
        <v>48</v>
      </c>
    </row>
    <row r="7" spans="1:19" ht="24.75">
      <c r="A7" s="2" t="s">
        <v>49</v>
      </c>
      <c r="C7" s="2" t="s">
        <v>50</v>
      </c>
      <c r="E7" s="2" t="s">
        <v>22</v>
      </c>
      <c r="G7" s="2" t="s">
        <v>23</v>
      </c>
      <c r="I7" s="2" t="s">
        <v>51</v>
      </c>
      <c r="K7" s="2" t="s">
        <v>52</v>
      </c>
      <c r="M7" s="2" t="s">
        <v>53</v>
      </c>
      <c r="O7" s="2" t="s">
        <v>51</v>
      </c>
      <c r="Q7" s="2" t="s">
        <v>52</v>
      </c>
      <c r="S7" s="2" t="s">
        <v>53</v>
      </c>
    </row>
    <row r="8" spans="1:19">
      <c r="A8" s="3" t="s">
        <v>33</v>
      </c>
      <c r="C8" s="5">
        <v>9</v>
      </c>
      <c r="D8" s="6"/>
      <c r="E8" s="6" t="s">
        <v>71</v>
      </c>
      <c r="G8" s="5">
        <v>5</v>
      </c>
      <c r="H8" s="6"/>
      <c r="I8" s="5">
        <v>40630</v>
      </c>
      <c r="J8" s="6"/>
      <c r="K8" s="5">
        <v>0</v>
      </c>
      <c r="L8" s="6"/>
      <c r="M8" s="5">
        <v>40630</v>
      </c>
      <c r="N8" s="6"/>
      <c r="O8" s="5">
        <v>40630</v>
      </c>
      <c r="P8" s="6"/>
      <c r="Q8" s="5">
        <v>0</v>
      </c>
      <c r="R8" s="6"/>
      <c r="S8" s="5">
        <v>40630</v>
      </c>
    </row>
    <row r="9" spans="1:19">
      <c r="A9" s="3" t="s">
        <v>33</v>
      </c>
      <c r="C9" s="5">
        <v>1</v>
      </c>
      <c r="D9" s="6"/>
      <c r="E9" s="6" t="s">
        <v>71</v>
      </c>
      <c r="G9" s="5">
        <v>5</v>
      </c>
      <c r="H9" s="6"/>
      <c r="I9" s="5">
        <v>10496877</v>
      </c>
      <c r="J9" s="6"/>
      <c r="K9" s="5">
        <v>0</v>
      </c>
      <c r="L9" s="6"/>
      <c r="M9" s="5">
        <v>10496877</v>
      </c>
      <c r="N9" s="6"/>
      <c r="O9" s="5">
        <v>170345873</v>
      </c>
      <c r="P9" s="6"/>
      <c r="Q9" s="5">
        <v>0</v>
      </c>
      <c r="R9" s="6"/>
      <c r="S9" s="5">
        <v>170345873</v>
      </c>
    </row>
    <row r="10" spans="1:19">
      <c r="A10" s="3" t="s">
        <v>39</v>
      </c>
      <c r="C10" s="5">
        <v>17</v>
      </c>
      <c r="D10" s="6"/>
      <c r="E10" s="6" t="s">
        <v>71</v>
      </c>
      <c r="G10" s="5">
        <v>5</v>
      </c>
      <c r="H10" s="6"/>
      <c r="I10" s="5">
        <v>41784</v>
      </c>
      <c r="J10" s="6"/>
      <c r="K10" s="5">
        <v>0</v>
      </c>
      <c r="L10" s="6"/>
      <c r="M10" s="5">
        <v>41784</v>
      </c>
      <c r="N10" s="6"/>
      <c r="O10" s="5">
        <v>253226</v>
      </c>
      <c r="P10" s="6"/>
      <c r="Q10" s="5">
        <v>0</v>
      </c>
      <c r="R10" s="6"/>
      <c r="S10" s="5">
        <v>253226</v>
      </c>
    </row>
    <row r="11" spans="1:19">
      <c r="A11" s="3" t="s">
        <v>42</v>
      </c>
      <c r="C11" s="5">
        <v>1</v>
      </c>
      <c r="D11" s="6"/>
      <c r="E11" s="6" t="s">
        <v>71</v>
      </c>
      <c r="G11" s="5">
        <v>5</v>
      </c>
      <c r="H11" s="6"/>
      <c r="I11" s="5">
        <v>429377508</v>
      </c>
      <c r="J11" s="6"/>
      <c r="K11" s="5">
        <v>0</v>
      </c>
      <c r="L11" s="6"/>
      <c r="M11" s="5">
        <v>429377508</v>
      </c>
      <c r="N11" s="6"/>
      <c r="O11" s="5">
        <v>4135757437</v>
      </c>
      <c r="P11" s="6"/>
      <c r="Q11" s="5">
        <v>0</v>
      </c>
      <c r="R11" s="6"/>
      <c r="S11" s="5">
        <v>4135757437</v>
      </c>
    </row>
    <row r="12" spans="1:19">
      <c r="A12" s="3" t="s">
        <v>21</v>
      </c>
      <c r="C12" s="6" t="s">
        <v>21</v>
      </c>
      <c r="D12" s="6"/>
      <c r="E12" s="6" t="s">
        <v>21</v>
      </c>
      <c r="G12" s="12"/>
      <c r="H12" s="6"/>
      <c r="I12" s="7">
        <f>SUM(I8:I11)</f>
        <v>439956799</v>
      </c>
      <c r="J12" s="6"/>
      <c r="K12" s="7">
        <f>SUM(K8:K11)</f>
        <v>0</v>
      </c>
      <c r="L12" s="6"/>
      <c r="M12" s="7">
        <f>SUM(M8:M11)</f>
        <v>439956799</v>
      </c>
      <c r="N12" s="6"/>
      <c r="O12" s="7">
        <f>SUM(O8:O11)</f>
        <v>4306397166</v>
      </c>
      <c r="P12" s="6"/>
      <c r="Q12" s="7">
        <f>SUM(Q8:Q11)</f>
        <v>0</v>
      </c>
      <c r="R12" s="6"/>
      <c r="S12" s="7">
        <f>SUM(S8:S11)</f>
        <v>4306397166</v>
      </c>
    </row>
    <row r="13" spans="1:19"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0"/>
  <sheetViews>
    <sheetView rightToLeft="1" topLeftCell="F7" workbookViewId="0">
      <selection activeCell="M27" sqref="M27"/>
    </sheetView>
  </sheetViews>
  <sheetFormatPr defaultRowHeight="24"/>
  <cols>
    <col min="1" max="1" width="73.7109375" style="3" bestFit="1" customWidth="1"/>
    <col min="2" max="2" width="1" style="3" customWidth="1"/>
    <col min="3" max="3" width="17" style="3" customWidth="1"/>
    <col min="4" max="4" width="1" style="3" customWidth="1"/>
    <col min="5" max="5" width="24" style="3" customWidth="1"/>
    <col min="6" max="6" width="1" style="3" customWidth="1"/>
    <col min="7" max="7" width="24" style="3" customWidth="1"/>
    <col min="8" max="8" width="1" style="3" customWidth="1"/>
    <col min="9" max="9" width="34" style="3" customWidth="1"/>
    <col min="10" max="10" width="1" style="3" customWidth="1"/>
    <col min="11" max="11" width="17" style="3" customWidth="1"/>
    <col min="12" max="12" width="1" style="3" customWidth="1"/>
    <col min="13" max="13" width="24" style="3" customWidth="1"/>
    <col min="14" max="14" width="1" style="3" customWidth="1"/>
    <col min="15" max="15" width="24" style="3" customWidth="1"/>
    <col min="16" max="16" width="1" style="3" customWidth="1"/>
    <col min="17" max="17" width="34" style="3" customWidth="1"/>
    <col min="18" max="18" width="1" style="3" customWidth="1"/>
    <col min="19" max="19" width="9.140625" style="3" customWidth="1"/>
    <col min="20" max="16384" width="9.140625" style="3"/>
  </cols>
  <sheetData>
    <row r="2" spans="1:17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</row>
    <row r="3" spans="1:17" ht="24.75">
      <c r="A3" s="1" t="s">
        <v>45</v>
      </c>
      <c r="B3" s="1" t="s">
        <v>45</v>
      </c>
      <c r="C3" s="1" t="s">
        <v>45</v>
      </c>
      <c r="D3" s="1" t="s">
        <v>45</v>
      </c>
      <c r="E3" s="1" t="s">
        <v>45</v>
      </c>
      <c r="F3" s="1" t="s">
        <v>45</v>
      </c>
      <c r="G3" s="1" t="s">
        <v>45</v>
      </c>
      <c r="H3" s="1" t="s">
        <v>45</v>
      </c>
      <c r="I3" s="1" t="s">
        <v>45</v>
      </c>
      <c r="J3" s="1" t="s">
        <v>45</v>
      </c>
      <c r="K3" s="1" t="s">
        <v>45</v>
      </c>
      <c r="L3" s="1" t="s">
        <v>45</v>
      </c>
      <c r="M3" s="1" t="s">
        <v>45</v>
      </c>
      <c r="N3" s="1" t="s">
        <v>45</v>
      </c>
      <c r="O3" s="1" t="s">
        <v>45</v>
      </c>
      <c r="P3" s="1" t="s">
        <v>45</v>
      </c>
      <c r="Q3" s="1" t="s">
        <v>45</v>
      </c>
    </row>
    <row r="4" spans="1:17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</row>
    <row r="6" spans="1:17" ht="24.75">
      <c r="A6" s="2" t="s">
        <v>3</v>
      </c>
      <c r="C6" s="2" t="s">
        <v>47</v>
      </c>
      <c r="D6" s="2" t="s">
        <v>47</v>
      </c>
      <c r="E6" s="2" t="s">
        <v>47</v>
      </c>
      <c r="F6" s="2" t="s">
        <v>47</v>
      </c>
      <c r="G6" s="2" t="s">
        <v>47</v>
      </c>
      <c r="H6" s="2" t="s">
        <v>47</v>
      </c>
      <c r="I6" s="2" t="s">
        <v>47</v>
      </c>
      <c r="K6" s="2" t="s">
        <v>48</v>
      </c>
      <c r="L6" s="2" t="s">
        <v>48</v>
      </c>
      <c r="M6" s="2" t="s">
        <v>48</v>
      </c>
      <c r="N6" s="2" t="s">
        <v>48</v>
      </c>
      <c r="O6" s="2" t="s">
        <v>48</v>
      </c>
      <c r="P6" s="2" t="s">
        <v>48</v>
      </c>
      <c r="Q6" s="2" t="s">
        <v>48</v>
      </c>
    </row>
    <row r="7" spans="1:17" ht="24.75">
      <c r="A7" s="2" t="s">
        <v>3</v>
      </c>
      <c r="C7" s="2" t="s">
        <v>7</v>
      </c>
      <c r="E7" s="2" t="s">
        <v>54</v>
      </c>
      <c r="G7" s="2" t="s">
        <v>55</v>
      </c>
      <c r="I7" s="2" t="s">
        <v>56</v>
      </c>
      <c r="K7" s="2" t="s">
        <v>7</v>
      </c>
      <c r="M7" s="2" t="s">
        <v>54</v>
      </c>
      <c r="O7" s="2" t="s">
        <v>55</v>
      </c>
      <c r="Q7" s="2" t="s">
        <v>56</v>
      </c>
    </row>
    <row r="8" spans="1:17">
      <c r="A8" s="3" t="s">
        <v>18</v>
      </c>
      <c r="C8" s="5">
        <v>1627000</v>
      </c>
      <c r="D8" s="6"/>
      <c r="E8" s="5">
        <v>5425681060437</v>
      </c>
      <c r="F8" s="6"/>
      <c r="G8" s="5">
        <v>5180382655202</v>
      </c>
      <c r="H8" s="6"/>
      <c r="I8" s="5">
        <f>E8-G8</f>
        <v>245298405235</v>
      </c>
      <c r="J8" s="6"/>
      <c r="K8" s="5">
        <v>1627000</v>
      </c>
      <c r="L8" s="6"/>
      <c r="M8" s="5">
        <v>5425681060437</v>
      </c>
      <c r="N8" s="6"/>
      <c r="O8" s="5">
        <v>4580550108279</v>
      </c>
      <c r="P8" s="6"/>
      <c r="Q8" s="5">
        <f>M8-O8</f>
        <v>845130952158</v>
      </c>
    </row>
    <row r="9" spans="1:17">
      <c r="A9" s="3" t="s">
        <v>20</v>
      </c>
      <c r="C9" s="5">
        <v>8056541</v>
      </c>
      <c r="D9" s="6"/>
      <c r="E9" s="5">
        <v>30190154274400</v>
      </c>
      <c r="F9" s="6"/>
      <c r="G9" s="5">
        <v>29045944116735</v>
      </c>
      <c r="H9" s="6"/>
      <c r="I9" s="5">
        <f t="shared" ref="I9:I13" si="0">E9-G9</f>
        <v>1144210157665</v>
      </c>
      <c r="J9" s="6"/>
      <c r="K9" s="5">
        <v>8056541</v>
      </c>
      <c r="L9" s="6"/>
      <c r="M9" s="5">
        <v>30190154274400</v>
      </c>
      <c r="N9" s="6"/>
      <c r="O9" s="5">
        <v>25994278679318</v>
      </c>
      <c r="P9" s="6"/>
      <c r="Q9" s="5">
        <f t="shared" ref="Q9:Q13" si="1">M9-O9</f>
        <v>4195875595082</v>
      </c>
    </row>
    <row r="10" spans="1:17">
      <c r="A10" s="3" t="s">
        <v>15</v>
      </c>
      <c r="C10" s="5">
        <v>1310000</v>
      </c>
      <c r="D10" s="6"/>
      <c r="E10" s="5">
        <v>4381051831250</v>
      </c>
      <c r="F10" s="6"/>
      <c r="G10" s="5">
        <v>4162947802500</v>
      </c>
      <c r="H10" s="6"/>
      <c r="I10" s="5">
        <f t="shared" si="0"/>
        <v>218104028750</v>
      </c>
      <c r="J10" s="6"/>
      <c r="K10" s="5">
        <v>1310000</v>
      </c>
      <c r="L10" s="6"/>
      <c r="M10" s="5">
        <v>4381051831250</v>
      </c>
      <c r="N10" s="6"/>
      <c r="O10" s="5">
        <v>3679633855440</v>
      </c>
      <c r="P10" s="6"/>
      <c r="Q10" s="5">
        <f t="shared" si="1"/>
        <v>701417975810</v>
      </c>
    </row>
    <row r="11" spans="1:17">
      <c r="A11" s="3" t="s">
        <v>16</v>
      </c>
      <c r="C11" s="5">
        <v>907300</v>
      </c>
      <c r="D11" s="6"/>
      <c r="E11" s="5">
        <v>3040186510625</v>
      </c>
      <c r="F11" s="6"/>
      <c r="G11" s="5">
        <v>2885272017298</v>
      </c>
      <c r="H11" s="6"/>
      <c r="I11" s="5">
        <f t="shared" si="0"/>
        <v>154914493327</v>
      </c>
      <c r="J11" s="6"/>
      <c r="K11" s="5">
        <v>907300</v>
      </c>
      <c r="L11" s="6"/>
      <c r="M11" s="5">
        <v>3040186510625</v>
      </c>
      <c r="N11" s="6"/>
      <c r="O11" s="5">
        <v>2556534765204</v>
      </c>
      <c r="P11" s="6"/>
      <c r="Q11" s="5">
        <f t="shared" si="1"/>
        <v>483651745421</v>
      </c>
    </row>
    <row r="12" spans="1:17">
      <c r="A12" s="3" t="s">
        <v>17</v>
      </c>
      <c r="C12" s="5">
        <v>4918800</v>
      </c>
      <c r="D12" s="6"/>
      <c r="E12" s="5">
        <v>16398430707000</v>
      </c>
      <c r="F12" s="6"/>
      <c r="G12" s="5">
        <v>15633039603300</v>
      </c>
      <c r="H12" s="6"/>
      <c r="I12" s="5">
        <f t="shared" si="0"/>
        <v>765391103700</v>
      </c>
      <c r="J12" s="6"/>
      <c r="K12" s="5">
        <v>4918800</v>
      </c>
      <c r="L12" s="6"/>
      <c r="M12" s="5">
        <v>16398430707000</v>
      </c>
      <c r="N12" s="6"/>
      <c r="O12" s="5">
        <v>13775074806000</v>
      </c>
      <c r="P12" s="6"/>
      <c r="Q12" s="5">
        <f t="shared" si="1"/>
        <v>2623355901000</v>
      </c>
    </row>
    <row r="13" spans="1:17">
      <c r="A13" s="3" t="s">
        <v>19</v>
      </c>
      <c r="C13" s="5">
        <v>1845500</v>
      </c>
      <c r="D13" s="6"/>
      <c r="E13" s="5">
        <v>6156228173637</v>
      </c>
      <c r="F13" s="6"/>
      <c r="G13" s="5">
        <v>5874217782319</v>
      </c>
      <c r="H13" s="6"/>
      <c r="I13" s="5">
        <f t="shared" si="0"/>
        <v>282010391318</v>
      </c>
      <c r="J13" s="6"/>
      <c r="K13" s="5">
        <v>1845500</v>
      </c>
      <c r="L13" s="6"/>
      <c r="M13" s="5">
        <v>6156228173637</v>
      </c>
      <c r="N13" s="6"/>
      <c r="O13" s="5">
        <v>5215105546372</v>
      </c>
      <c r="P13" s="6"/>
      <c r="Q13" s="5">
        <f t="shared" si="1"/>
        <v>941122627265</v>
      </c>
    </row>
    <row r="14" spans="1:17">
      <c r="A14" s="3" t="s">
        <v>72</v>
      </c>
      <c r="C14" s="5" t="s">
        <v>71</v>
      </c>
      <c r="D14" s="6"/>
      <c r="E14" s="5" t="s">
        <v>71</v>
      </c>
      <c r="F14" s="6"/>
      <c r="G14" s="5" t="s">
        <v>71</v>
      </c>
      <c r="H14" s="6"/>
      <c r="I14" s="5" t="s">
        <v>71</v>
      </c>
      <c r="J14" s="6"/>
      <c r="K14" s="5" t="s">
        <v>71</v>
      </c>
      <c r="L14" s="6"/>
      <c r="M14" s="5" t="s">
        <v>71</v>
      </c>
      <c r="N14" s="6"/>
      <c r="O14" s="5" t="s">
        <v>71</v>
      </c>
      <c r="P14" s="6"/>
      <c r="Q14" s="13">
        <v>-26214553</v>
      </c>
    </row>
    <row r="15" spans="1:17">
      <c r="A15" s="3" t="s">
        <v>72</v>
      </c>
      <c r="C15" s="5" t="s">
        <v>71</v>
      </c>
      <c r="D15" s="6"/>
      <c r="E15" s="5" t="s">
        <v>71</v>
      </c>
      <c r="F15" s="6"/>
      <c r="G15" s="5" t="s">
        <v>71</v>
      </c>
      <c r="H15" s="6"/>
      <c r="I15" s="5" t="s">
        <v>71</v>
      </c>
      <c r="J15" s="6"/>
      <c r="K15" s="5" t="s">
        <v>71</v>
      </c>
      <c r="L15" s="6"/>
      <c r="M15" s="5" t="s">
        <v>71</v>
      </c>
      <c r="N15" s="6"/>
      <c r="O15" s="5" t="s">
        <v>71</v>
      </c>
      <c r="P15" s="6"/>
      <c r="Q15" s="13">
        <v>91266168</v>
      </c>
    </row>
    <row r="16" spans="1:17">
      <c r="A16" s="3" t="s">
        <v>72</v>
      </c>
      <c r="C16" s="5" t="s">
        <v>71</v>
      </c>
      <c r="D16" s="6"/>
      <c r="E16" s="5" t="s">
        <v>71</v>
      </c>
      <c r="F16" s="6"/>
      <c r="G16" s="5" t="s">
        <v>71</v>
      </c>
      <c r="H16" s="6"/>
      <c r="I16" s="5" t="s">
        <v>71</v>
      </c>
      <c r="J16" s="6"/>
      <c r="K16" s="5" t="s">
        <v>71</v>
      </c>
      <c r="L16" s="6"/>
      <c r="M16" s="5" t="s">
        <v>71</v>
      </c>
      <c r="N16" s="6"/>
      <c r="O16" s="5" t="s">
        <v>71</v>
      </c>
      <c r="P16" s="6"/>
      <c r="Q16" s="13">
        <v>-488033441</v>
      </c>
    </row>
    <row r="17" spans="1:17">
      <c r="A17" s="3" t="s">
        <v>72</v>
      </c>
      <c r="C17" s="5" t="s">
        <v>71</v>
      </c>
      <c r="D17" s="6"/>
      <c r="E17" s="5" t="s">
        <v>71</v>
      </c>
      <c r="F17" s="6"/>
      <c r="G17" s="5" t="s">
        <v>71</v>
      </c>
      <c r="H17" s="6"/>
      <c r="I17" s="5" t="s">
        <v>71</v>
      </c>
      <c r="J17" s="6"/>
      <c r="K17" s="5" t="s">
        <v>71</v>
      </c>
      <c r="L17" s="6"/>
      <c r="M17" s="5" t="s">
        <v>71</v>
      </c>
      <c r="N17" s="6"/>
      <c r="O17" s="5" t="s">
        <v>71</v>
      </c>
      <c r="P17" s="6"/>
      <c r="Q17" s="13">
        <v>17964080</v>
      </c>
    </row>
    <row r="18" spans="1:17">
      <c r="A18" s="3" t="s">
        <v>21</v>
      </c>
      <c r="C18" s="6" t="s">
        <v>21</v>
      </c>
      <c r="D18" s="6"/>
      <c r="E18" s="7">
        <f>SUM(E8:E17)</f>
        <v>65591732557349</v>
      </c>
      <c r="F18" s="6"/>
      <c r="G18" s="7">
        <f>SUM(G8:G17)</f>
        <v>62781803977354</v>
      </c>
      <c r="H18" s="6"/>
      <c r="I18" s="7">
        <f>SUM(I8:I17)</f>
        <v>2809928579995</v>
      </c>
      <c r="J18" s="6"/>
      <c r="K18" s="6" t="s">
        <v>21</v>
      </c>
      <c r="L18" s="6"/>
      <c r="M18" s="7">
        <f>SUM(M8:M13)</f>
        <v>65591732557349</v>
      </c>
      <c r="N18" s="6"/>
      <c r="O18" s="7">
        <f>SUM(O8:O13)</f>
        <v>55801177760613</v>
      </c>
      <c r="P18" s="6"/>
      <c r="Q18" s="7">
        <f>SUM(Q8:Q17)</f>
        <v>9790149778990</v>
      </c>
    </row>
    <row r="19" spans="1:17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5"/>
    </row>
    <row r="20" spans="1:17">
      <c r="Q20" s="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7"/>
  <sheetViews>
    <sheetView rightToLeft="1" workbookViewId="0">
      <selection activeCell="M21" sqref="M21"/>
    </sheetView>
  </sheetViews>
  <sheetFormatPr defaultRowHeight="24"/>
  <cols>
    <col min="1" max="1" width="32" style="3" bestFit="1" customWidth="1"/>
    <col min="2" max="2" width="1" style="3" customWidth="1"/>
    <col min="3" max="3" width="11" style="3" customWidth="1"/>
    <col min="4" max="4" width="1" style="3" customWidth="1"/>
    <col min="5" max="5" width="14" style="3" customWidth="1"/>
    <col min="6" max="6" width="1" style="3" customWidth="1"/>
    <col min="7" max="7" width="15" style="3" customWidth="1"/>
    <col min="8" max="8" width="1" style="3" customWidth="1"/>
    <col min="9" max="9" width="28" style="3" customWidth="1"/>
    <col min="10" max="10" width="1" style="3" customWidth="1"/>
    <col min="11" max="11" width="14" style="3" customWidth="1"/>
    <col min="12" max="12" width="1" style="3" customWidth="1"/>
    <col min="13" max="13" width="21" style="3" customWidth="1"/>
    <col min="14" max="14" width="1" style="3" customWidth="1"/>
    <col min="15" max="15" width="21" style="3" customWidth="1"/>
    <col min="16" max="16" width="1" style="3" customWidth="1"/>
    <col min="17" max="17" width="28" style="3" customWidth="1"/>
    <col min="18" max="18" width="1" style="3" customWidth="1"/>
    <col min="19" max="19" width="9.140625" style="3" customWidth="1"/>
    <col min="20" max="16384" width="9.140625" style="3"/>
  </cols>
  <sheetData>
    <row r="2" spans="1:17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</row>
    <row r="3" spans="1:17" ht="24.75">
      <c r="A3" s="1" t="s">
        <v>45</v>
      </c>
      <c r="B3" s="1" t="s">
        <v>45</v>
      </c>
      <c r="C3" s="1" t="s">
        <v>45</v>
      </c>
      <c r="D3" s="1" t="s">
        <v>45</v>
      </c>
      <c r="E3" s="1" t="s">
        <v>45</v>
      </c>
      <c r="F3" s="1" t="s">
        <v>45</v>
      </c>
      <c r="G3" s="1" t="s">
        <v>45</v>
      </c>
      <c r="H3" s="1" t="s">
        <v>45</v>
      </c>
      <c r="I3" s="1" t="s">
        <v>45</v>
      </c>
      <c r="J3" s="1" t="s">
        <v>45</v>
      </c>
      <c r="K3" s="1" t="s">
        <v>45</v>
      </c>
      <c r="L3" s="1" t="s">
        <v>45</v>
      </c>
      <c r="M3" s="1" t="s">
        <v>45</v>
      </c>
      <c r="N3" s="1" t="s">
        <v>45</v>
      </c>
      <c r="O3" s="1" t="s">
        <v>45</v>
      </c>
      <c r="P3" s="1" t="s">
        <v>45</v>
      </c>
      <c r="Q3" s="1" t="s">
        <v>45</v>
      </c>
    </row>
    <row r="4" spans="1:17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</row>
    <row r="6" spans="1:17" ht="24.75">
      <c r="A6" s="2" t="s">
        <v>3</v>
      </c>
      <c r="C6" s="2" t="s">
        <v>47</v>
      </c>
      <c r="D6" s="2" t="s">
        <v>47</v>
      </c>
      <c r="E6" s="2" t="s">
        <v>47</v>
      </c>
      <c r="F6" s="2" t="s">
        <v>47</v>
      </c>
      <c r="G6" s="2" t="s">
        <v>47</v>
      </c>
      <c r="H6" s="2" t="s">
        <v>47</v>
      </c>
      <c r="I6" s="2" t="s">
        <v>47</v>
      </c>
      <c r="K6" s="2" t="s">
        <v>48</v>
      </c>
      <c r="L6" s="2" t="s">
        <v>48</v>
      </c>
      <c r="M6" s="2" t="s">
        <v>48</v>
      </c>
      <c r="N6" s="2" t="s">
        <v>48</v>
      </c>
      <c r="O6" s="2" t="s">
        <v>48</v>
      </c>
      <c r="P6" s="2" t="s">
        <v>48</v>
      </c>
      <c r="Q6" s="2" t="s">
        <v>48</v>
      </c>
    </row>
    <row r="7" spans="1:17" ht="25.5" thickBot="1">
      <c r="A7" s="2" t="s">
        <v>3</v>
      </c>
      <c r="C7" s="2" t="s">
        <v>7</v>
      </c>
      <c r="E7" s="2" t="s">
        <v>54</v>
      </c>
      <c r="G7" s="2" t="s">
        <v>55</v>
      </c>
      <c r="I7" s="2" t="s">
        <v>57</v>
      </c>
      <c r="K7" s="2" t="s">
        <v>7</v>
      </c>
      <c r="M7" s="2" t="s">
        <v>54</v>
      </c>
      <c r="O7" s="2" t="s">
        <v>55</v>
      </c>
      <c r="Q7" s="2" t="s">
        <v>57</v>
      </c>
    </row>
    <row r="8" spans="1:17">
      <c r="A8" s="3" t="s">
        <v>20</v>
      </c>
      <c r="C8" s="5">
        <v>0</v>
      </c>
      <c r="D8" s="6"/>
      <c r="E8" s="5">
        <v>0</v>
      </c>
      <c r="F8" s="6"/>
      <c r="G8" s="5">
        <v>0</v>
      </c>
      <c r="H8" s="6"/>
      <c r="I8" s="5">
        <v>0</v>
      </c>
      <c r="K8" s="5">
        <v>8150</v>
      </c>
      <c r="L8" s="6"/>
      <c r="M8" s="5">
        <v>26028566338</v>
      </c>
      <c r="N8" s="6"/>
      <c r="O8" s="5">
        <v>25036100662</v>
      </c>
      <c r="P8" s="6"/>
      <c r="Q8" s="5">
        <v>992465676</v>
      </c>
    </row>
    <row r="9" spans="1:17">
      <c r="A9" s="3" t="s">
        <v>73</v>
      </c>
      <c r="C9" s="5">
        <v>0</v>
      </c>
      <c r="D9" s="6"/>
      <c r="E9" s="5">
        <v>0</v>
      </c>
      <c r="F9" s="6"/>
      <c r="G9" s="5">
        <v>0</v>
      </c>
      <c r="H9" s="6"/>
      <c r="I9" s="5">
        <v>0</v>
      </c>
      <c r="K9" s="5" t="s">
        <v>71</v>
      </c>
      <c r="L9" s="6"/>
      <c r="M9" s="5" t="s">
        <v>71</v>
      </c>
      <c r="N9" s="6"/>
      <c r="O9" s="5" t="s">
        <v>71</v>
      </c>
      <c r="P9" s="6"/>
      <c r="Q9" s="5">
        <v>59750000</v>
      </c>
    </row>
    <row r="10" spans="1:17">
      <c r="A10" s="3" t="s">
        <v>74</v>
      </c>
      <c r="C10" s="5">
        <v>0</v>
      </c>
      <c r="D10" s="6"/>
      <c r="E10" s="5">
        <v>0</v>
      </c>
      <c r="F10" s="6"/>
      <c r="G10" s="5">
        <v>0</v>
      </c>
      <c r="H10" s="6"/>
      <c r="I10" s="5">
        <v>0</v>
      </c>
      <c r="K10" s="5" t="s">
        <v>71</v>
      </c>
      <c r="L10" s="6"/>
      <c r="M10" s="5" t="s">
        <v>71</v>
      </c>
      <c r="N10" s="6"/>
      <c r="O10" s="5" t="s">
        <v>71</v>
      </c>
      <c r="P10" s="6"/>
      <c r="Q10" s="5">
        <v>78165019</v>
      </c>
    </row>
    <row r="11" spans="1:17" ht="24.75" thickBot="1">
      <c r="A11" s="3" t="s">
        <v>75</v>
      </c>
      <c r="C11" s="5">
        <v>0</v>
      </c>
      <c r="D11" s="6"/>
      <c r="E11" s="5">
        <v>0</v>
      </c>
      <c r="F11" s="6"/>
      <c r="G11" s="5">
        <v>0</v>
      </c>
      <c r="H11" s="6"/>
      <c r="I11" s="5">
        <v>0</v>
      </c>
      <c r="K11" s="5" t="s">
        <v>71</v>
      </c>
      <c r="L11" s="6"/>
      <c r="M11" s="5" t="s">
        <v>71</v>
      </c>
      <c r="N11" s="6"/>
      <c r="O11" s="5" t="s">
        <v>71</v>
      </c>
      <c r="P11" s="6"/>
      <c r="Q11" s="5">
        <v>28125000</v>
      </c>
    </row>
    <row r="12" spans="1:17" ht="24.75" thickBot="1">
      <c r="A12" s="3" t="s">
        <v>21</v>
      </c>
      <c r="C12" s="6" t="s">
        <v>21</v>
      </c>
      <c r="D12" s="6"/>
      <c r="E12" s="7">
        <f>SUM(E8:E8)</f>
        <v>0</v>
      </c>
      <c r="F12" s="6"/>
      <c r="G12" s="7">
        <f>SUM(G8:G8)</f>
        <v>0</v>
      </c>
      <c r="H12" s="6"/>
      <c r="I12" s="7">
        <f>SUM(I8:I8)</f>
        <v>0</v>
      </c>
      <c r="K12" s="3" t="s">
        <v>21</v>
      </c>
      <c r="M12" s="7">
        <f>SUM(M8:M11)</f>
        <v>26028566338</v>
      </c>
      <c r="N12" s="6"/>
      <c r="O12" s="7">
        <f>SUM(O8:O11)</f>
        <v>25036100662</v>
      </c>
      <c r="P12" s="6"/>
      <c r="Q12" s="7">
        <f>SUM(Q8:Q11)</f>
        <v>1158505695</v>
      </c>
    </row>
    <row r="13" spans="1:17" ht="24.75" thickTop="1"/>
    <row r="14" spans="1:17">
      <c r="M14" s="4"/>
    </row>
    <row r="15" spans="1:17">
      <c r="M15" s="4"/>
    </row>
    <row r="16" spans="1:17">
      <c r="M16" s="4"/>
    </row>
    <row r="17" spans="13:13">
      <c r="M17" s="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3"/>
  <sheetViews>
    <sheetView rightToLeft="1" topLeftCell="B5" workbookViewId="0">
      <selection activeCell="I24" sqref="I24"/>
    </sheetView>
  </sheetViews>
  <sheetFormatPr defaultRowHeight="24"/>
  <cols>
    <col min="1" max="1" width="48.7109375" style="3" bestFit="1" customWidth="1"/>
    <col min="2" max="2" width="1" style="3" customWidth="1"/>
    <col min="3" max="3" width="19" style="3" customWidth="1"/>
    <col min="4" max="4" width="1" style="3" customWidth="1"/>
    <col min="5" max="5" width="23" style="3" customWidth="1"/>
    <col min="6" max="6" width="1" style="3" customWidth="1"/>
    <col min="7" max="7" width="15" style="3" customWidth="1"/>
    <col min="8" max="8" width="1" style="3" customWidth="1"/>
    <col min="9" max="9" width="23" style="3" customWidth="1"/>
    <col min="10" max="10" width="1" style="3" customWidth="1"/>
    <col min="11" max="11" width="23" style="3" customWidth="1"/>
    <col min="12" max="12" width="1" style="3" customWidth="1"/>
    <col min="13" max="13" width="19" style="3" customWidth="1"/>
    <col min="14" max="14" width="1" style="3" customWidth="1"/>
    <col min="15" max="15" width="23" style="3" customWidth="1"/>
    <col min="16" max="16" width="1" style="3" customWidth="1"/>
    <col min="17" max="17" width="19" style="3" customWidth="1"/>
    <col min="18" max="18" width="1" style="3" customWidth="1"/>
    <col min="19" max="19" width="23" style="3" customWidth="1"/>
    <col min="20" max="20" width="1" style="3" customWidth="1"/>
    <col min="21" max="21" width="23" style="3" customWidth="1"/>
    <col min="22" max="22" width="1" style="3" customWidth="1"/>
    <col min="23" max="23" width="9.140625" style="3" customWidth="1"/>
    <col min="24" max="16384" width="9.140625" style="3"/>
  </cols>
  <sheetData>
    <row r="2" spans="1:21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</row>
    <row r="3" spans="1:21" ht="24.75">
      <c r="A3" s="1" t="s">
        <v>45</v>
      </c>
      <c r="B3" s="1" t="s">
        <v>45</v>
      </c>
      <c r="C3" s="1" t="s">
        <v>45</v>
      </c>
      <c r="D3" s="1" t="s">
        <v>45</v>
      </c>
      <c r="E3" s="1" t="s">
        <v>45</v>
      </c>
      <c r="F3" s="1" t="s">
        <v>45</v>
      </c>
      <c r="G3" s="1" t="s">
        <v>45</v>
      </c>
      <c r="H3" s="1" t="s">
        <v>45</v>
      </c>
      <c r="I3" s="1" t="s">
        <v>45</v>
      </c>
      <c r="J3" s="1" t="s">
        <v>45</v>
      </c>
      <c r="K3" s="1" t="s">
        <v>45</v>
      </c>
      <c r="L3" s="1" t="s">
        <v>45</v>
      </c>
      <c r="M3" s="1" t="s">
        <v>45</v>
      </c>
      <c r="N3" s="1" t="s">
        <v>45</v>
      </c>
      <c r="O3" s="1" t="s">
        <v>45</v>
      </c>
      <c r="P3" s="1" t="s">
        <v>45</v>
      </c>
      <c r="Q3" s="1" t="s">
        <v>45</v>
      </c>
      <c r="R3" s="1" t="s">
        <v>45</v>
      </c>
      <c r="S3" s="1" t="s">
        <v>45</v>
      </c>
      <c r="T3" s="1" t="s">
        <v>45</v>
      </c>
      <c r="U3" s="1" t="s">
        <v>45</v>
      </c>
    </row>
    <row r="4" spans="1:21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  <c r="T4" s="1" t="s">
        <v>2</v>
      </c>
      <c r="U4" s="1" t="s">
        <v>2</v>
      </c>
    </row>
    <row r="6" spans="1:21" ht="24.75">
      <c r="A6" s="2" t="s">
        <v>3</v>
      </c>
      <c r="C6" s="2" t="s">
        <v>47</v>
      </c>
      <c r="D6" s="2" t="s">
        <v>47</v>
      </c>
      <c r="E6" s="2" t="s">
        <v>47</v>
      </c>
      <c r="F6" s="2" t="s">
        <v>47</v>
      </c>
      <c r="G6" s="2" t="s">
        <v>47</v>
      </c>
      <c r="H6" s="2" t="s">
        <v>47</v>
      </c>
      <c r="I6" s="2" t="s">
        <v>47</v>
      </c>
      <c r="J6" s="2" t="s">
        <v>47</v>
      </c>
      <c r="K6" s="2" t="s">
        <v>47</v>
      </c>
      <c r="M6" s="2" t="s">
        <v>48</v>
      </c>
      <c r="N6" s="2" t="s">
        <v>48</v>
      </c>
      <c r="O6" s="2" t="s">
        <v>48</v>
      </c>
      <c r="P6" s="2" t="s">
        <v>48</v>
      </c>
      <c r="Q6" s="2" t="s">
        <v>48</v>
      </c>
      <c r="R6" s="2" t="s">
        <v>48</v>
      </c>
      <c r="S6" s="2" t="s">
        <v>48</v>
      </c>
      <c r="T6" s="2" t="s">
        <v>48</v>
      </c>
      <c r="U6" s="2" t="s">
        <v>48</v>
      </c>
    </row>
    <row r="7" spans="1:21" ht="24.75">
      <c r="A7" s="2" t="s">
        <v>3</v>
      </c>
      <c r="C7" s="2" t="s">
        <v>58</v>
      </c>
      <c r="E7" s="2" t="s">
        <v>59</v>
      </c>
      <c r="G7" s="2" t="s">
        <v>60</v>
      </c>
      <c r="I7" s="2" t="s">
        <v>30</v>
      </c>
      <c r="K7" s="2" t="s">
        <v>61</v>
      </c>
      <c r="M7" s="2" t="s">
        <v>58</v>
      </c>
      <c r="O7" s="2" t="s">
        <v>59</v>
      </c>
      <c r="Q7" s="2" t="s">
        <v>60</v>
      </c>
      <c r="S7" s="2" t="s">
        <v>30</v>
      </c>
      <c r="U7" s="2" t="s">
        <v>61</v>
      </c>
    </row>
    <row r="8" spans="1:21">
      <c r="A8" s="3" t="s">
        <v>20</v>
      </c>
      <c r="C8" s="13">
        <v>0</v>
      </c>
      <c r="D8" s="13"/>
      <c r="E8" s="13">
        <v>1144210157665</v>
      </c>
      <c r="F8" s="13"/>
      <c r="G8" s="13">
        <v>0</v>
      </c>
      <c r="H8" s="13"/>
      <c r="I8" s="13">
        <f>C8+E8+G8</f>
        <v>1144210157665</v>
      </c>
      <c r="J8" s="13"/>
      <c r="K8" s="9">
        <f>I8/I$21</f>
        <v>0.40720257653916458</v>
      </c>
      <c r="L8" s="13"/>
      <c r="M8" s="13">
        <v>0</v>
      </c>
      <c r="N8" s="13"/>
      <c r="O8" s="13">
        <v>4195875595082</v>
      </c>
      <c r="P8" s="13"/>
      <c r="Q8" s="13">
        <v>992465676</v>
      </c>
      <c r="R8" s="13"/>
      <c r="S8" s="13">
        <f>M8+O8+Q8</f>
        <v>4196868060758</v>
      </c>
      <c r="T8" s="6"/>
      <c r="U8" s="9">
        <f>S8/$S$21</f>
        <v>0.42863200082490499</v>
      </c>
    </row>
    <row r="9" spans="1:21">
      <c r="A9" s="3" t="s">
        <v>18</v>
      </c>
      <c r="C9" s="13">
        <v>0</v>
      </c>
      <c r="D9" s="13"/>
      <c r="E9" s="13">
        <v>245298405235</v>
      </c>
      <c r="F9" s="13"/>
      <c r="G9" s="13">
        <v>0</v>
      </c>
      <c r="H9" s="13"/>
      <c r="I9" s="13">
        <f t="shared" ref="I9:I14" si="0">C9+E9+G9</f>
        <v>245298405235</v>
      </c>
      <c r="J9" s="13"/>
      <c r="K9" s="9">
        <f t="shared" ref="K9:K20" si="1">I9/I$21</f>
        <v>8.7297024907101547E-2</v>
      </c>
      <c r="L9" s="13"/>
      <c r="M9" s="13">
        <v>0</v>
      </c>
      <c r="N9" s="13"/>
      <c r="O9" s="13">
        <v>845130952158</v>
      </c>
      <c r="P9" s="13"/>
      <c r="Q9" s="13">
        <v>0</v>
      </c>
      <c r="R9" s="13"/>
      <c r="S9" s="13">
        <f t="shared" ref="S9:S20" si="2">M9+O9+Q9</f>
        <v>845130952158</v>
      </c>
      <c r="T9" s="6"/>
      <c r="U9" s="9">
        <f t="shared" ref="U9:U20" si="3">S9/$S$21</f>
        <v>8.6314405346617995E-2</v>
      </c>
    </row>
    <row r="10" spans="1:21">
      <c r="A10" s="3" t="s">
        <v>15</v>
      </c>
      <c r="C10" s="13">
        <v>0</v>
      </c>
      <c r="D10" s="13"/>
      <c r="E10" s="13">
        <v>218104028750</v>
      </c>
      <c r="F10" s="13"/>
      <c r="G10" s="13">
        <v>0</v>
      </c>
      <c r="H10" s="13"/>
      <c r="I10" s="13">
        <f t="shared" si="0"/>
        <v>218104028750</v>
      </c>
      <c r="J10" s="13"/>
      <c r="K10" s="9">
        <f t="shared" si="1"/>
        <v>7.7619064876868898E-2</v>
      </c>
      <c r="L10" s="13"/>
      <c r="M10" s="13">
        <v>0</v>
      </c>
      <c r="N10" s="13"/>
      <c r="O10" s="13">
        <v>701417975810</v>
      </c>
      <c r="P10" s="13"/>
      <c r="Q10" s="13">
        <v>0</v>
      </c>
      <c r="R10" s="13"/>
      <c r="S10" s="13">
        <f t="shared" si="2"/>
        <v>701417975810</v>
      </c>
      <c r="T10" s="6"/>
      <c r="U10" s="9">
        <f t="shared" si="3"/>
        <v>7.1636798210829244E-2</v>
      </c>
    </row>
    <row r="11" spans="1:21">
      <c r="A11" s="3" t="s">
        <v>16</v>
      </c>
      <c r="C11" s="13">
        <v>0</v>
      </c>
      <c r="D11" s="13"/>
      <c r="E11" s="13">
        <v>154914493327</v>
      </c>
      <c r="F11" s="13"/>
      <c r="G11" s="13">
        <v>0</v>
      </c>
      <c r="H11" s="13"/>
      <c r="I11" s="13">
        <f t="shared" si="0"/>
        <v>154914493327</v>
      </c>
      <c r="J11" s="13"/>
      <c r="K11" s="9">
        <f t="shared" si="1"/>
        <v>5.513111416065801E-2</v>
      </c>
      <c r="L11" s="13"/>
      <c r="M11" s="13">
        <v>0</v>
      </c>
      <c r="N11" s="13"/>
      <c r="O11" s="13">
        <v>483651745421</v>
      </c>
      <c r="P11" s="13"/>
      <c r="Q11" s="13">
        <v>0</v>
      </c>
      <c r="R11" s="13"/>
      <c r="S11" s="13">
        <f t="shared" si="2"/>
        <v>483651745421</v>
      </c>
      <c r="T11" s="6"/>
      <c r="U11" s="9">
        <f t="shared" si="3"/>
        <v>4.9396028738825454E-2</v>
      </c>
    </row>
    <row r="12" spans="1:21">
      <c r="A12" s="3" t="s">
        <v>17</v>
      </c>
      <c r="C12" s="13">
        <v>0</v>
      </c>
      <c r="D12" s="13"/>
      <c r="E12" s="13">
        <v>765391103700</v>
      </c>
      <c r="F12" s="13"/>
      <c r="G12" s="13">
        <v>0</v>
      </c>
      <c r="H12" s="13"/>
      <c r="I12" s="13">
        <f t="shared" si="0"/>
        <v>765391103700</v>
      </c>
      <c r="J12" s="13"/>
      <c r="K12" s="9">
        <f t="shared" si="1"/>
        <v>0.27238809881116693</v>
      </c>
      <c r="L12" s="13"/>
      <c r="M12" s="13">
        <v>0</v>
      </c>
      <c r="N12" s="13"/>
      <c r="O12" s="13">
        <v>2623355901000</v>
      </c>
      <c r="P12" s="13"/>
      <c r="Q12" s="13">
        <v>0</v>
      </c>
      <c r="R12" s="13"/>
      <c r="S12" s="13">
        <f t="shared" si="2"/>
        <v>2623355901000</v>
      </c>
      <c r="T12" s="6"/>
      <c r="U12" s="9">
        <f t="shared" si="3"/>
        <v>0.26792700471941039</v>
      </c>
    </row>
    <row r="13" spans="1:21">
      <c r="A13" s="3" t="s">
        <v>19</v>
      </c>
      <c r="C13" s="13">
        <v>0</v>
      </c>
      <c r="D13" s="13"/>
      <c r="E13" s="13">
        <v>282010391318</v>
      </c>
      <c r="F13" s="13"/>
      <c r="G13" s="13">
        <v>0</v>
      </c>
      <c r="H13" s="13"/>
      <c r="I13" s="13">
        <f t="shared" si="0"/>
        <v>282010391318</v>
      </c>
      <c r="J13" s="13"/>
      <c r="K13" s="9">
        <f t="shared" si="1"/>
        <v>0.10036212070504005</v>
      </c>
      <c r="L13" s="13"/>
      <c r="M13" s="13">
        <v>0</v>
      </c>
      <c r="N13" s="13"/>
      <c r="O13" s="13">
        <v>941122627265</v>
      </c>
      <c r="P13" s="13"/>
      <c r="Q13" s="13">
        <v>0</v>
      </c>
      <c r="R13" s="13"/>
      <c r="S13" s="13">
        <f t="shared" si="2"/>
        <v>941122627265</v>
      </c>
      <c r="T13" s="6"/>
      <c r="U13" s="9">
        <f t="shared" si="3"/>
        <v>9.6118169288679195E-2</v>
      </c>
    </row>
    <row r="14" spans="1:21">
      <c r="A14" s="3" t="s">
        <v>72</v>
      </c>
      <c r="C14" s="13">
        <v>0</v>
      </c>
      <c r="D14" s="13"/>
      <c r="E14" s="13">
        <v>0</v>
      </c>
      <c r="F14" s="13"/>
      <c r="G14" s="13">
        <v>0</v>
      </c>
      <c r="H14" s="13"/>
      <c r="I14" s="13">
        <f t="shared" si="0"/>
        <v>0</v>
      </c>
      <c r="J14" s="13"/>
      <c r="K14" s="9">
        <f t="shared" si="1"/>
        <v>0</v>
      </c>
      <c r="L14" s="13"/>
      <c r="M14" s="13">
        <v>0</v>
      </c>
      <c r="N14" s="13"/>
      <c r="O14" s="13">
        <v>-26214553</v>
      </c>
      <c r="P14" s="13"/>
      <c r="Q14" s="13">
        <v>0</v>
      </c>
      <c r="R14" s="13"/>
      <c r="S14" s="13">
        <f t="shared" si="2"/>
        <v>-26214553</v>
      </c>
      <c r="T14" s="6"/>
      <c r="U14" s="9">
        <f t="shared" si="3"/>
        <v>-2.6773289368289315E-6</v>
      </c>
    </row>
    <row r="15" spans="1:21">
      <c r="A15" s="3" t="s">
        <v>72</v>
      </c>
      <c r="C15" s="13">
        <v>0</v>
      </c>
      <c r="D15" s="13"/>
      <c r="E15" s="13">
        <v>0</v>
      </c>
      <c r="F15" s="13"/>
      <c r="G15" s="13">
        <v>0</v>
      </c>
      <c r="H15" s="13"/>
      <c r="I15" s="13">
        <f t="shared" ref="I15:I20" si="4">C15+E15+G15</f>
        <v>0</v>
      </c>
      <c r="J15" s="13"/>
      <c r="K15" s="9">
        <f t="shared" si="1"/>
        <v>0</v>
      </c>
      <c r="L15" s="13"/>
      <c r="M15" s="13">
        <v>0</v>
      </c>
      <c r="N15" s="13"/>
      <c r="O15" s="13">
        <v>91266168</v>
      </c>
      <c r="P15" s="13"/>
      <c r="Q15" s="13">
        <v>0</v>
      </c>
      <c r="R15" s="13"/>
      <c r="S15" s="13">
        <f t="shared" si="2"/>
        <v>91266168</v>
      </c>
      <c r="T15" s="6"/>
      <c r="U15" s="9">
        <f t="shared" si="3"/>
        <v>9.3211412965878395E-6</v>
      </c>
    </row>
    <row r="16" spans="1:21">
      <c r="A16" s="3" t="s">
        <v>72</v>
      </c>
      <c r="C16" s="13">
        <v>0</v>
      </c>
      <c r="D16" s="13"/>
      <c r="E16" s="13">
        <v>0</v>
      </c>
      <c r="F16" s="13"/>
      <c r="G16" s="13">
        <v>0</v>
      </c>
      <c r="H16" s="13"/>
      <c r="I16" s="13">
        <f t="shared" si="4"/>
        <v>0</v>
      </c>
      <c r="J16" s="13"/>
      <c r="K16" s="9">
        <f t="shared" si="1"/>
        <v>0</v>
      </c>
      <c r="L16" s="13"/>
      <c r="M16" s="13">
        <v>0</v>
      </c>
      <c r="N16" s="13"/>
      <c r="O16" s="13">
        <v>-488033441</v>
      </c>
      <c r="P16" s="13"/>
      <c r="Q16" s="13">
        <v>0</v>
      </c>
      <c r="R16" s="13"/>
      <c r="S16" s="13">
        <f t="shared" si="2"/>
        <v>-488033441</v>
      </c>
      <c r="T16" s="6"/>
      <c r="U16" s="9">
        <f t="shared" si="3"/>
        <v>-4.9843537432413782E-5</v>
      </c>
    </row>
    <row r="17" spans="1:21">
      <c r="A17" s="3" t="s">
        <v>72</v>
      </c>
      <c r="C17" s="13">
        <v>0</v>
      </c>
      <c r="D17" s="13"/>
      <c r="E17" s="13">
        <v>0</v>
      </c>
      <c r="F17" s="13"/>
      <c r="G17" s="13">
        <v>0</v>
      </c>
      <c r="H17" s="13"/>
      <c r="I17" s="13">
        <f t="shared" si="4"/>
        <v>0</v>
      </c>
      <c r="J17" s="13"/>
      <c r="K17" s="9">
        <f t="shared" si="1"/>
        <v>0</v>
      </c>
      <c r="L17" s="13"/>
      <c r="M17" s="13">
        <v>0</v>
      </c>
      <c r="N17" s="13"/>
      <c r="O17" s="13">
        <v>17964080</v>
      </c>
      <c r="P17" s="13"/>
      <c r="Q17" s="13">
        <v>0</v>
      </c>
      <c r="R17" s="13"/>
      <c r="S17" s="13">
        <f t="shared" si="2"/>
        <v>17964080</v>
      </c>
      <c r="T17" s="6"/>
      <c r="U17" s="9">
        <f t="shared" si="3"/>
        <v>1.8346965980121756E-6</v>
      </c>
    </row>
    <row r="18" spans="1:21">
      <c r="A18" s="3" t="s">
        <v>73</v>
      </c>
      <c r="C18" s="13">
        <v>0</v>
      </c>
      <c r="D18" s="13"/>
      <c r="E18" s="13">
        <v>0</v>
      </c>
      <c r="F18" s="13"/>
      <c r="G18" s="13">
        <v>0</v>
      </c>
      <c r="H18" s="13"/>
      <c r="I18" s="13">
        <f t="shared" si="4"/>
        <v>0</v>
      </c>
      <c r="J18" s="13"/>
      <c r="K18" s="9">
        <f t="shared" si="1"/>
        <v>0</v>
      </c>
      <c r="L18" s="13"/>
      <c r="M18" s="13">
        <v>0</v>
      </c>
      <c r="N18" s="13"/>
      <c r="O18" s="13">
        <v>0</v>
      </c>
      <c r="P18" s="13"/>
      <c r="Q18" s="13">
        <v>59750000</v>
      </c>
      <c r="R18" s="13"/>
      <c r="S18" s="13">
        <f t="shared" si="2"/>
        <v>59750000</v>
      </c>
      <c r="T18" s="6"/>
      <c r="U18" s="9">
        <f t="shared" si="3"/>
        <v>6.1023510099725394E-6</v>
      </c>
    </row>
    <row r="19" spans="1:21">
      <c r="A19" s="3" t="s">
        <v>74</v>
      </c>
      <c r="C19" s="13">
        <v>0</v>
      </c>
      <c r="D19" s="13"/>
      <c r="E19" s="13">
        <v>0</v>
      </c>
      <c r="F19" s="13"/>
      <c r="G19" s="13">
        <v>0</v>
      </c>
      <c r="H19" s="13"/>
      <c r="I19" s="13">
        <f t="shared" si="4"/>
        <v>0</v>
      </c>
      <c r="J19" s="13"/>
      <c r="K19" s="9">
        <f t="shared" si="1"/>
        <v>0</v>
      </c>
      <c r="L19" s="13"/>
      <c r="M19" s="13">
        <v>0</v>
      </c>
      <c r="N19" s="13"/>
      <c r="O19" s="13">
        <v>0</v>
      </c>
      <c r="P19" s="13"/>
      <c r="Q19" s="13">
        <v>78165019</v>
      </c>
      <c r="R19" s="13"/>
      <c r="S19" s="13">
        <f t="shared" si="2"/>
        <v>78165019</v>
      </c>
      <c r="T19" s="6"/>
      <c r="U19" s="9">
        <f t="shared" si="3"/>
        <v>7.9831026383125148E-6</v>
      </c>
    </row>
    <row r="20" spans="1:21">
      <c r="A20" s="3" t="s">
        <v>75</v>
      </c>
      <c r="C20" s="13">
        <v>0</v>
      </c>
      <c r="D20" s="13"/>
      <c r="E20" s="13">
        <v>0</v>
      </c>
      <c r="F20" s="13"/>
      <c r="G20" s="13">
        <v>0</v>
      </c>
      <c r="H20" s="13"/>
      <c r="I20" s="13">
        <f t="shared" si="4"/>
        <v>0</v>
      </c>
      <c r="J20" s="13"/>
      <c r="K20" s="9">
        <f t="shared" si="1"/>
        <v>0</v>
      </c>
      <c r="L20" s="13"/>
      <c r="M20" s="13">
        <v>0</v>
      </c>
      <c r="N20" s="13"/>
      <c r="O20" s="13">
        <v>0</v>
      </c>
      <c r="P20" s="13"/>
      <c r="Q20" s="13">
        <v>28125000</v>
      </c>
      <c r="R20" s="13"/>
      <c r="S20" s="13">
        <f t="shared" si="2"/>
        <v>28125000</v>
      </c>
      <c r="T20" s="6"/>
      <c r="U20" s="9">
        <f t="shared" si="3"/>
        <v>2.8724455590874922E-6</v>
      </c>
    </row>
    <row r="21" spans="1:21">
      <c r="A21" s="3" t="s">
        <v>21</v>
      </c>
      <c r="C21" s="7">
        <f>SUM(C8:C20)</f>
        <v>0</v>
      </c>
      <c r="D21" s="6"/>
      <c r="E21" s="7">
        <f>SUM(E8:E20)</f>
        <v>2809928579995</v>
      </c>
      <c r="F21" s="6"/>
      <c r="G21" s="7">
        <f>SUM(G8:G20)</f>
        <v>0</v>
      </c>
      <c r="H21" s="6"/>
      <c r="I21" s="7">
        <f>SUM(I8:I20)</f>
        <v>2809928579995</v>
      </c>
      <c r="J21" s="6"/>
      <c r="K21" s="10">
        <f>SUM(K8:K20)</f>
        <v>1</v>
      </c>
      <c r="L21" s="6"/>
      <c r="M21" s="7">
        <f>SUM(M8:M20)</f>
        <v>0</v>
      </c>
      <c r="N21" s="6"/>
      <c r="O21" s="7">
        <f>SUM(O8:O20)</f>
        <v>9790149778990</v>
      </c>
      <c r="P21" s="6"/>
      <c r="Q21" s="7">
        <f>SUM(Q8:Q20)</f>
        <v>1158505695</v>
      </c>
      <c r="R21" s="6"/>
      <c r="S21" s="7">
        <f>SUM(S8:S20)</f>
        <v>9791308284685</v>
      </c>
      <c r="T21" s="6"/>
      <c r="U21" s="10">
        <f>SUM(U8:U20)</f>
        <v>0.99999999999999989</v>
      </c>
    </row>
    <row r="22" spans="1:21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K12" sqref="K12"/>
    </sheetView>
  </sheetViews>
  <sheetFormatPr defaultRowHeight="24"/>
  <cols>
    <col min="1" max="1" width="32.42578125" style="3" bestFit="1" customWidth="1"/>
    <col min="2" max="2" width="1" style="3" customWidth="1"/>
    <col min="3" max="3" width="31" style="3" customWidth="1"/>
    <col min="4" max="4" width="1" style="3" customWidth="1"/>
    <col min="5" max="5" width="34" style="3" customWidth="1"/>
    <col min="6" max="6" width="1" style="3" customWidth="1"/>
    <col min="7" max="7" width="30" style="3" customWidth="1"/>
    <col min="8" max="8" width="1" style="3" customWidth="1"/>
    <col min="9" max="9" width="34" style="3" customWidth="1"/>
    <col min="10" max="10" width="1" style="3" customWidth="1"/>
    <col min="11" max="11" width="30" style="3" customWidth="1"/>
    <col min="12" max="12" width="1" style="3" customWidth="1"/>
    <col min="13" max="13" width="9.140625" style="3" customWidth="1"/>
    <col min="14" max="16384" width="9.140625" style="3"/>
  </cols>
  <sheetData>
    <row r="2" spans="1:11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</row>
    <row r="3" spans="1:11" ht="24.75">
      <c r="A3" s="1" t="s">
        <v>45</v>
      </c>
      <c r="B3" s="1" t="s">
        <v>45</v>
      </c>
      <c r="C3" s="1" t="s">
        <v>45</v>
      </c>
      <c r="D3" s="1" t="s">
        <v>45</v>
      </c>
      <c r="E3" s="1" t="s">
        <v>45</v>
      </c>
      <c r="F3" s="1" t="s">
        <v>45</v>
      </c>
      <c r="G3" s="1" t="s">
        <v>45</v>
      </c>
      <c r="H3" s="1" t="s">
        <v>45</v>
      </c>
      <c r="I3" s="1" t="s">
        <v>45</v>
      </c>
      <c r="J3" s="1" t="s">
        <v>45</v>
      </c>
      <c r="K3" s="1" t="s">
        <v>45</v>
      </c>
    </row>
    <row r="4" spans="1:11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</row>
    <row r="6" spans="1:11" ht="24.75">
      <c r="A6" s="2" t="s">
        <v>63</v>
      </c>
      <c r="B6" s="2" t="s">
        <v>63</v>
      </c>
      <c r="C6" s="2" t="s">
        <v>63</v>
      </c>
      <c r="E6" s="2" t="s">
        <v>47</v>
      </c>
      <c r="F6" s="2" t="s">
        <v>47</v>
      </c>
      <c r="G6" s="2" t="s">
        <v>47</v>
      </c>
      <c r="I6" s="2" t="s">
        <v>48</v>
      </c>
      <c r="J6" s="2" t="s">
        <v>48</v>
      </c>
      <c r="K6" s="2" t="s">
        <v>48</v>
      </c>
    </row>
    <row r="7" spans="1:11" ht="25.5" thickBot="1">
      <c r="A7" s="2" t="s">
        <v>64</v>
      </c>
      <c r="C7" s="2" t="s">
        <v>27</v>
      </c>
      <c r="E7" s="2" t="s">
        <v>65</v>
      </c>
      <c r="G7" s="2" t="s">
        <v>66</v>
      </c>
      <c r="I7" s="2" t="s">
        <v>65</v>
      </c>
      <c r="K7" s="2" t="s">
        <v>66</v>
      </c>
    </row>
    <row r="8" spans="1:11">
      <c r="A8" s="3" t="s">
        <v>33</v>
      </c>
      <c r="C8" s="3" t="s">
        <v>34</v>
      </c>
      <c r="E8" s="5">
        <v>40630</v>
      </c>
      <c r="F8" s="6"/>
      <c r="G8" s="9">
        <f>E8/$E$12</f>
        <v>9.2349976389386355E-5</v>
      </c>
      <c r="H8" s="6"/>
      <c r="I8" s="5">
        <v>40630</v>
      </c>
      <c r="K8" s="9">
        <f>I8/$I$12</f>
        <v>9.4348009330823534E-6</v>
      </c>
    </row>
    <row r="9" spans="1:11">
      <c r="A9" s="3" t="s">
        <v>33</v>
      </c>
      <c r="C9" s="3" t="s">
        <v>37</v>
      </c>
      <c r="E9" s="5">
        <v>10496877</v>
      </c>
      <c r="F9" s="6"/>
      <c r="G9" s="9">
        <f t="shared" ref="G9:G11" si="0">E9/$E$12</f>
        <v>2.3858881198924261E-2</v>
      </c>
      <c r="H9" s="6"/>
      <c r="I9" s="5">
        <v>170345873</v>
      </c>
      <c r="K9" s="9">
        <f t="shared" ref="K9:K11" si="1">I9/$I$12</f>
        <v>3.9556470625821509E-2</v>
      </c>
    </row>
    <row r="10" spans="1:11">
      <c r="A10" s="3" t="s">
        <v>39</v>
      </c>
      <c r="C10" s="3" t="s">
        <v>40</v>
      </c>
      <c r="E10" s="5">
        <v>41784</v>
      </c>
      <c r="F10" s="6"/>
      <c r="G10" s="9">
        <f t="shared" si="0"/>
        <v>9.4972961197492488E-5</v>
      </c>
      <c r="H10" s="6"/>
      <c r="I10" s="5">
        <v>253226</v>
      </c>
      <c r="K10" s="9">
        <f t="shared" si="1"/>
        <v>5.8802286514415746E-5</v>
      </c>
    </row>
    <row r="11" spans="1:11" ht="24.75" thickBot="1">
      <c r="A11" s="3" t="s">
        <v>42</v>
      </c>
      <c r="C11" s="3" t="s">
        <v>43</v>
      </c>
      <c r="E11" s="5">
        <v>429377508</v>
      </c>
      <c r="F11" s="6"/>
      <c r="G11" s="9">
        <f t="shared" si="0"/>
        <v>0.97595379586348885</v>
      </c>
      <c r="H11" s="6"/>
      <c r="I11" s="5">
        <v>4135757437</v>
      </c>
      <c r="K11" s="9">
        <f t="shared" si="1"/>
        <v>0.96037529228673102</v>
      </c>
    </row>
    <row r="12" spans="1:11" ht="24.75" thickBot="1">
      <c r="A12" s="3" t="s">
        <v>21</v>
      </c>
      <c r="C12" s="3" t="s">
        <v>21</v>
      </c>
      <c r="E12" s="7">
        <f>SUM(E8:E11)</f>
        <v>439956799</v>
      </c>
      <c r="F12" s="6"/>
      <c r="G12" s="14">
        <f>SUM(G8:G11)</f>
        <v>1</v>
      </c>
      <c r="H12" s="6"/>
      <c r="I12" s="7">
        <f>SUM(I8:I11)</f>
        <v>4306397166</v>
      </c>
      <c r="K12" s="14">
        <f>SUM(K8:K11)</f>
        <v>1</v>
      </c>
    </row>
    <row r="13" spans="1:11" ht="24.75" thickTop="1">
      <c r="E13" s="6"/>
      <c r="F13" s="6"/>
      <c r="G13" s="6"/>
      <c r="H13" s="6"/>
      <c r="I13" s="6"/>
    </row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0"/>
  <sheetViews>
    <sheetView rightToLeft="1" tabSelected="1" workbookViewId="0">
      <selection activeCell="G18" sqref="G18"/>
    </sheetView>
  </sheetViews>
  <sheetFormatPr defaultRowHeight="24"/>
  <cols>
    <col min="1" max="1" width="19.7109375" style="3" bestFit="1" customWidth="1"/>
    <col min="2" max="2" width="1" style="3" customWidth="1"/>
    <col min="3" max="3" width="23" style="3" customWidth="1"/>
    <col min="4" max="4" width="1" style="3" customWidth="1"/>
    <col min="5" max="5" width="23" style="3" customWidth="1"/>
    <col min="6" max="6" width="1" style="3" customWidth="1"/>
    <col min="7" max="7" width="32" style="3" customWidth="1"/>
    <col min="8" max="8" width="1" style="3" customWidth="1"/>
    <col min="9" max="9" width="9.140625" style="3" customWidth="1"/>
    <col min="10" max="16384" width="9.140625" style="3"/>
  </cols>
  <sheetData>
    <row r="2" spans="1:7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</row>
    <row r="3" spans="1:7" ht="24.75">
      <c r="A3" s="1" t="s">
        <v>45</v>
      </c>
      <c r="B3" s="1" t="s">
        <v>45</v>
      </c>
      <c r="C3" s="1" t="s">
        <v>45</v>
      </c>
      <c r="D3" s="1" t="s">
        <v>45</v>
      </c>
      <c r="E3" s="1" t="s">
        <v>45</v>
      </c>
      <c r="F3" s="1" t="s">
        <v>45</v>
      </c>
      <c r="G3" s="1" t="s">
        <v>45</v>
      </c>
    </row>
    <row r="4" spans="1:7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</row>
    <row r="6" spans="1:7" ht="24.75">
      <c r="A6" s="2" t="s">
        <v>49</v>
      </c>
      <c r="C6" s="2" t="s">
        <v>30</v>
      </c>
      <c r="E6" s="2" t="s">
        <v>61</v>
      </c>
      <c r="G6" s="2" t="s">
        <v>13</v>
      </c>
    </row>
    <row r="7" spans="1:7">
      <c r="A7" s="3" t="s">
        <v>67</v>
      </c>
      <c r="C7" s="5">
        <f>'سرمایه‌گذاری در سهام'!I21</f>
        <v>2809928579995</v>
      </c>
      <c r="E7" s="6" t="s">
        <v>62</v>
      </c>
      <c r="G7" s="9">
        <v>4.2731109006513064E-2</v>
      </c>
    </row>
    <row r="8" spans="1:7" ht="24.75" thickBot="1">
      <c r="A8" s="3" t="s">
        <v>68</v>
      </c>
      <c r="C8" s="5">
        <v>439956799</v>
      </c>
      <c r="E8" s="6" t="s">
        <v>69</v>
      </c>
      <c r="G8" s="9">
        <v>6.6905052569909127E-6</v>
      </c>
    </row>
    <row r="9" spans="1:7" ht="24.75" thickBot="1">
      <c r="A9" s="3" t="s">
        <v>21</v>
      </c>
      <c r="C9" s="7">
        <f>SUM(C7:C8)</f>
        <v>2810368536794</v>
      </c>
      <c r="E9" s="8" t="s">
        <v>70</v>
      </c>
      <c r="G9" s="14">
        <f>SUM(G7:G8)</f>
        <v>4.2737799511770057E-2</v>
      </c>
    </row>
    <row r="10" spans="1:7" ht="24.75" thickTop="1"/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ignoredErrors>
    <ignoredError sqref="E7: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سهام</vt:lpstr>
      <vt:lpstr>سپرده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درآمد سپرده بانکی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2024-02-25T15:37:42Z</dcterms:modified>
</cp:coreProperties>
</file>