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y.gadari\Desktop\پرتفوی ماهانه\1401\"/>
    </mc:Choice>
  </mc:AlternateContent>
  <xr:revisionPtr revIDLastSave="0" documentId="13_ncr:1_{51750557-51CB-4E28-A2A2-D8A1B85D1888}" xr6:coauthVersionLast="47" xr6:coauthVersionMax="47" xr10:uidLastSave="{00000000-0000-0000-0000-000000000000}"/>
  <bookViews>
    <workbookView xWindow="28680" yWindow="-120" windowWidth="29040" windowHeight="15840" tabRatio="78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K11" i="13"/>
  <c r="K9" i="13"/>
  <c r="K10" i="13"/>
  <c r="K8" i="13"/>
  <c r="G11" i="13"/>
  <c r="G9" i="13"/>
  <c r="G10" i="13"/>
  <c r="G8" i="13"/>
  <c r="I11" i="13"/>
  <c r="E11" i="13"/>
  <c r="Q18" i="12"/>
  <c r="Q9" i="12"/>
  <c r="Q10" i="12"/>
  <c r="Q11" i="12"/>
  <c r="Q12" i="12"/>
  <c r="Q13" i="12"/>
  <c r="Q14" i="12"/>
  <c r="Q15" i="12"/>
  <c r="Q16" i="12"/>
  <c r="Q17" i="12"/>
  <c r="Q19" i="12" s="1"/>
  <c r="Q8" i="12"/>
  <c r="I9" i="12"/>
  <c r="I10" i="12"/>
  <c r="I11" i="12"/>
  <c r="I12" i="12"/>
  <c r="I13" i="12"/>
  <c r="I14" i="12"/>
  <c r="I15" i="12"/>
  <c r="I16" i="12"/>
  <c r="I17" i="12"/>
  <c r="I18" i="12"/>
  <c r="I8" i="12"/>
  <c r="E19" i="12"/>
  <c r="C19" i="12"/>
  <c r="G19" i="12"/>
  <c r="K19" i="12"/>
  <c r="M19" i="12"/>
  <c r="O19" i="12"/>
  <c r="U13" i="11"/>
  <c r="U9" i="11"/>
  <c r="U10" i="11"/>
  <c r="U11" i="11"/>
  <c r="U12" i="11"/>
  <c r="U8" i="11"/>
  <c r="K13" i="11"/>
  <c r="K9" i="11"/>
  <c r="K10" i="11"/>
  <c r="K11" i="11"/>
  <c r="K12" i="11"/>
  <c r="K8" i="11"/>
  <c r="C13" i="11"/>
  <c r="S13" i="11"/>
  <c r="Q13" i="11"/>
  <c r="O13" i="11"/>
  <c r="M13" i="11"/>
  <c r="I13" i="11"/>
  <c r="G13" i="11"/>
  <c r="E13" i="11"/>
  <c r="M21" i="10"/>
  <c r="O21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8" i="10"/>
  <c r="E21" i="10"/>
  <c r="G21" i="10"/>
  <c r="I13" i="9"/>
  <c r="Q9" i="9"/>
  <c r="Q10" i="9"/>
  <c r="Q11" i="9"/>
  <c r="Q12" i="9"/>
  <c r="Q13" i="9"/>
  <c r="Q14" i="9"/>
  <c r="Q15" i="9"/>
  <c r="Q16" i="9"/>
  <c r="Q17" i="9"/>
  <c r="Q18" i="9"/>
  <c r="Q19" i="9"/>
  <c r="Q8" i="9"/>
  <c r="Q20" i="9" s="1"/>
  <c r="I9" i="9"/>
  <c r="I10" i="9"/>
  <c r="I11" i="9"/>
  <c r="I12" i="9"/>
  <c r="I14" i="9"/>
  <c r="I15" i="9"/>
  <c r="I16" i="9"/>
  <c r="I17" i="9"/>
  <c r="I18" i="9"/>
  <c r="I19" i="9"/>
  <c r="I8" i="9"/>
  <c r="I20" i="9" s="1"/>
  <c r="E20" i="9"/>
  <c r="G20" i="9"/>
  <c r="M20" i="9"/>
  <c r="O20" i="9"/>
  <c r="S17" i="3"/>
  <c r="Q17" i="3"/>
  <c r="AA17" i="3"/>
  <c r="AG17" i="3"/>
  <c r="AI17" i="3"/>
  <c r="AK17" i="3"/>
  <c r="S11" i="7"/>
  <c r="Q11" i="7"/>
  <c r="O11" i="7"/>
  <c r="M11" i="7"/>
  <c r="K11" i="7"/>
  <c r="I11" i="7"/>
  <c r="S11" i="6"/>
  <c r="Q11" i="6"/>
  <c r="O11" i="6"/>
  <c r="M11" i="6"/>
  <c r="K11" i="6"/>
  <c r="Y14" i="1"/>
  <c r="W17" i="3"/>
  <c r="W14" i="1"/>
  <c r="U14" i="1"/>
  <c r="O14" i="1"/>
  <c r="K14" i="1"/>
  <c r="G14" i="1"/>
  <c r="E14" i="1"/>
  <c r="I19" i="12" l="1"/>
  <c r="I21" i="10"/>
  <c r="Q21" i="10"/>
</calcChain>
</file>

<file path=xl/sharedStrings.xml><?xml version="1.0" encoding="utf-8"?>
<sst xmlns="http://schemas.openxmlformats.org/spreadsheetml/2006/main" count="452" uniqueCount="105">
  <si>
    <t>صندوق سرمایه‌گذاری طلای عیار مفید</t>
  </si>
  <si>
    <t>صورت وضعیت پورتفوی</t>
  </si>
  <si>
    <t>برای ماه منتهی به 1401/09/30</t>
  </si>
  <si>
    <t>نام شرکت</t>
  </si>
  <si>
    <t>1401/08/30</t>
  </si>
  <si>
    <t>تغییرات طی دوره</t>
  </si>
  <si>
    <t>1401/09/30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</si>
  <si>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</si>
  <si>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</si>
  <si>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</si>
  <si>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</si>
  <si>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</si>
  <si>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</si>
  <si>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</si>
  <si>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</si>
  <si>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تمام سکه طرح جدید 0110 صادرات</t>
  </si>
  <si>
    <t>تمام سکه طرح جدید0111آینده</t>
  </si>
  <si>
    <t>تمام سکه طرح جدید0112سامان</t>
  </si>
  <si>
    <t>تمام سکه طرح جدید0211ملت</t>
  </si>
  <si>
    <t>تمام سکه طرح جدید0312 رفاه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</si>
  <si>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</si>
  <si>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</si>
  <si>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</si>
  <si>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</si>
  <si>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</si>
  <si>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</si>
  <si>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</si>
  <si>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</si>
  <si>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</si>
  <si>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خزانه-م9بودجه00-031101</t>
  </si>
  <si>
    <t>بله</t>
  </si>
  <si>
    <t>1400/06/01</t>
  </si>
  <si>
    <t>1403/11/01</t>
  </si>
  <si>
    <t>اسنادخزانه-م2بودجه00-031024</t>
  </si>
  <si>
    <t>1400/02/22</t>
  </si>
  <si>
    <t>1403/10/24</t>
  </si>
  <si>
    <t>اسنادخزانه-م2بودجه99-011019</t>
  </si>
  <si>
    <t>1399/06/19</t>
  </si>
  <si>
    <t>1401/10/19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</si>
  <si>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</si>
  <si>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</si>
  <si>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</si>
  <si>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</si>
  <si>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</si>
  <si>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</si>
  <si>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گام بانک اقتصاد نوین0205</t>
  </si>
  <si>
    <t>1401/04/01</t>
  </si>
  <si>
    <t>1402/05/31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</si>
  <si>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</si>
  <si>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</si>
  <si>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</si>
  <si>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</si>
  <si>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</si>
  <si>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</si>
  <si>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</si>
  <si>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</si>
  <si>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</si>
  <si>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</si>
  <si>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</si>
  <si>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</si>
  <si>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</si>
  <si>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بانک پاسارگاد هفت تیر</t>
  </si>
  <si>
    <t>207-8100-16622166-1</t>
  </si>
  <si>
    <t>1399/07/05</t>
  </si>
  <si>
    <t xml:space="preserve">بانک خاورمیانه ظفر </t>
  </si>
  <si>
    <t>1009-10-810-707074690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</si>
  <si>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</si>
  <si>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</si>
  <si>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</si>
  <si>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</si>
  <si>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</si>
  <si>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</si>
  <si>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</si>
  <si>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</si>
  <si>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</si>
  <si>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</si>
  <si>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</si>
  <si>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</si>
  <si>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</si>
  <si>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</si>
  <si>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سلف تمام سکه 001 مرکزی</t>
  </si>
  <si>
    <t>سود و زیان ناشی از فروش</t>
  </si>
  <si>
    <t>اسنادخزانه-م1بودجه00-030821</t>
  </si>
  <si>
    <t>اسنادخزانه-م4بودجه99-011215</t>
  </si>
  <si>
    <t>اسنادخزانه-م3بودجه99-011110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</si>
  <si>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</si>
  <si>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</si>
  <si>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</si>
  <si>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</si>
  <si>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</si>
  <si>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</si>
  <si>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</si>
  <si>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</si>
  <si>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</si>
  <si>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</si>
  <si>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</si>
  <si>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</si>
  <si>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</si>
  <si>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</si>
  <si>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1401/09/01</t>
  </si>
  <si>
    <t>-</t>
  </si>
  <si>
    <t>1401/08/17</t>
  </si>
  <si>
    <t>1402/02/17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</si>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</sst>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515358</xdr:colOff>
      <xdr:row>37</xdr:row>
      <xdr:rowOff>143879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DFD755-A4BC-0B01-E975-9F40FFFB9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465442" y="0"/>
          <a:ext cx="7220958" cy="7192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CF8A1-4FA5-42D3-8471-AD9229732807}">
  <dimension ref="A1"/>
  <sheetViews>
    <sheetView rightToLeft="1" tabSelected="1" workbookViewId="0">
      <selection activeCell="R10" sqref="R10"/>
    </sheetView>
  </sheetViews>
  <sheetFormatPr defaultRowHeight="1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0"/>
  <sheetViews>
    <sheetView rightToLeft="1" topLeftCell="A4" workbookViewId="0">
      <selection activeCell="I25" sqref="I25"/>
    </sheetView>
  </sheetViews>
  <sheetFormatPr defaultRowHeight="24"/>
  <cols>
    <col min="1" max="1" width="29.710937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5703125" style="1" bestFit="1" customWidth="1"/>
    <col min="8" max="8" width="1" style="1" customWidth="1"/>
    <col min="9" max="9" width="19" style="1" bestFit="1" customWidth="1"/>
    <col min="10" max="10" width="1" style="1" customWidth="1"/>
    <col min="11" max="11" width="20.57031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.5703125" style="1" bestFit="1" customWidth="1"/>
    <col min="16" max="16" width="1" style="1" customWidth="1"/>
    <col min="17" max="17" width="19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>
      <c r="A3" s="14" t="s">
        <v>67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>
      <c r="A6" s="14" t="s">
        <v>71</v>
      </c>
      <c r="C6" s="15" t="s">
        <v>69</v>
      </c>
      <c r="D6" s="15" t="s">
        <v>69</v>
      </c>
      <c r="E6" s="15" t="s">
        <v>69</v>
      </c>
      <c r="F6" s="15" t="s">
        <v>69</v>
      </c>
      <c r="G6" s="15" t="s">
        <v>69</v>
      </c>
      <c r="H6" s="15" t="s">
        <v>69</v>
      </c>
      <c r="I6" s="15" t="s">
        <v>69</v>
      </c>
      <c r="K6" s="15" t="s">
        <v>70</v>
      </c>
      <c r="L6" s="15" t="s">
        <v>70</v>
      </c>
      <c r="M6" s="15" t="s">
        <v>70</v>
      </c>
      <c r="N6" s="15" t="s">
        <v>70</v>
      </c>
      <c r="O6" s="15" t="s">
        <v>70</v>
      </c>
      <c r="P6" s="15" t="s">
        <v>70</v>
      </c>
      <c r="Q6" s="15" t="s">
        <v>70</v>
      </c>
    </row>
    <row r="7" spans="1:17" ht="24.75">
      <c r="A7" s="15" t="s">
        <v>71</v>
      </c>
      <c r="C7" s="15" t="s">
        <v>89</v>
      </c>
      <c r="E7" s="15" t="s">
        <v>86</v>
      </c>
      <c r="G7" s="15" t="s">
        <v>87</v>
      </c>
      <c r="I7" s="15" t="s">
        <v>90</v>
      </c>
      <c r="K7" s="15" t="s">
        <v>89</v>
      </c>
      <c r="M7" s="15" t="s">
        <v>86</v>
      </c>
      <c r="O7" s="15" t="s">
        <v>87</v>
      </c>
      <c r="Q7" s="15" t="s">
        <v>90</v>
      </c>
    </row>
    <row r="8" spans="1:17">
      <c r="A8" s="1" t="s">
        <v>36</v>
      </c>
      <c r="C8" s="8">
        <v>0</v>
      </c>
      <c r="D8" s="8"/>
      <c r="E8" s="8">
        <v>0</v>
      </c>
      <c r="F8" s="8"/>
      <c r="G8" s="8">
        <v>1333729220</v>
      </c>
      <c r="H8" s="8"/>
      <c r="I8" s="8">
        <f>C8+E8+G8</f>
        <v>1333729220</v>
      </c>
      <c r="J8" s="8"/>
      <c r="K8" s="8">
        <v>0</v>
      </c>
      <c r="L8" s="8"/>
      <c r="M8" s="8">
        <v>0</v>
      </c>
      <c r="N8" s="8"/>
      <c r="O8" s="8">
        <v>1333729220</v>
      </c>
      <c r="P8" s="8"/>
      <c r="Q8" s="8">
        <f>K8+M8+O8</f>
        <v>1333729220</v>
      </c>
    </row>
    <row r="9" spans="1:17">
      <c r="A9" s="1" t="s">
        <v>82</v>
      </c>
      <c r="C9" s="8">
        <v>0</v>
      </c>
      <c r="D9" s="8"/>
      <c r="E9" s="8">
        <v>0</v>
      </c>
      <c r="F9" s="8"/>
      <c r="G9" s="8">
        <v>0</v>
      </c>
      <c r="H9" s="8"/>
      <c r="I9" s="8">
        <f t="shared" ref="I9:I18" si="0">C9+E9+G9</f>
        <v>0</v>
      </c>
      <c r="J9" s="8"/>
      <c r="K9" s="8">
        <v>0</v>
      </c>
      <c r="L9" s="8"/>
      <c r="M9" s="8">
        <v>0</v>
      </c>
      <c r="N9" s="8"/>
      <c r="O9" s="8">
        <v>218360415</v>
      </c>
      <c r="P9" s="8"/>
      <c r="Q9" s="8">
        <f t="shared" ref="Q9:Q17" si="1">K9+M9+O9</f>
        <v>218360415</v>
      </c>
    </row>
    <row r="10" spans="1:17">
      <c r="A10" s="1" t="s">
        <v>40</v>
      </c>
      <c r="C10" s="8">
        <v>0</v>
      </c>
      <c r="D10" s="8"/>
      <c r="E10" s="8">
        <v>266191744</v>
      </c>
      <c r="F10" s="8"/>
      <c r="G10" s="8">
        <v>0</v>
      </c>
      <c r="H10" s="8"/>
      <c r="I10" s="8">
        <f t="shared" si="0"/>
        <v>266191744</v>
      </c>
      <c r="J10" s="8"/>
      <c r="K10" s="8">
        <v>0</v>
      </c>
      <c r="L10" s="8"/>
      <c r="M10" s="8">
        <v>910874874</v>
      </c>
      <c r="N10" s="8"/>
      <c r="O10" s="8">
        <v>904586016</v>
      </c>
      <c r="P10" s="8"/>
      <c r="Q10" s="8">
        <f t="shared" si="1"/>
        <v>1815460890</v>
      </c>
    </row>
    <row r="11" spans="1:17">
      <c r="A11" s="1" t="s">
        <v>83</v>
      </c>
      <c r="C11" s="8">
        <v>0</v>
      </c>
      <c r="D11" s="8"/>
      <c r="E11" s="8">
        <v>0</v>
      </c>
      <c r="F11" s="8"/>
      <c r="G11" s="8">
        <v>0</v>
      </c>
      <c r="H11" s="8"/>
      <c r="I11" s="8">
        <f t="shared" si="0"/>
        <v>0</v>
      </c>
      <c r="J11" s="8"/>
      <c r="K11" s="8">
        <v>0</v>
      </c>
      <c r="L11" s="8"/>
      <c r="M11" s="8">
        <v>0</v>
      </c>
      <c r="N11" s="8"/>
      <c r="O11" s="8">
        <v>1771406881</v>
      </c>
      <c r="P11" s="8"/>
      <c r="Q11" s="8">
        <f t="shared" si="1"/>
        <v>1771406881</v>
      </c>
    </row>
    <row r="12" spans="1:17">
      <c r="A12" s="1" t="s">
        <v>84</v>
      </c>
      <c r="C12" s="8">
        <v>0</v>
      </c>
      <c r="D12" s="8"/>
      <c r="E12" s="8">
        <v>0</v>
      </c>
      <c r="F12" s="8"/>
      <c r="G12" s="8">
        <v>0</v>
      </c>
      <c r="H12" s="8"/>
      <c r="I12" s="8">
        <f t="shared" si="0"/>
        <v>0</v>
      </c>
      <c r="J12" s="8"/>
      <c r="K12" s="8">
        <v>0</v>
      </c>
      <c r="L12" s="8"/>
      <c r="M12" s="8">
        <v>0</v>
      </c>
      <c r="N12" s="8"/>
      <c r="O12" s="8">
        <v>107230564</v>
      </c>
      <c r="P12" s="8"/>
      <c r="Q12" s="8">
        <f t="shared" si="1"/>
        <v>107230564</v>
      </c>
    </row>
    <row r="13" spans="1:17">
      <c r="A13" s="1" t="s">
        <v>39</v>
      </c>
      <c r="C13" s="8">
        <v>0</v>
      </c>
      <c r="D13" s="8"/>
      <c r="E13" s="8">
        <v>-83152925</v>
      </c>
      <c r="F13" s="8"/>
      <c r="G13" s="8">
        <v>0</v>
      </c>
      <c r="H13" s="8"/>
      <c r="I13" s="8">
        <f t="shared" si="0"/>
        <v>-83152925</v>
      </c>
      <c r="J13" s="8"/>
      <c r="K13" s="8">
        <v>0</v>
      </c>
      <c r="L13" s="8"/>
      <c r="M13" s="8">
        <v>7266680</v>
      </c>
      <c r="N13" s="8"/>
      <c r="O13" s="8">
        <v>388641553</v>
      </c>
      <c r="P13" s="8"/>
      <c r="Q13" s="8">
        <f t="shared" si="1"/>
        <v>395908233</v>
      </c>
    </row>
    <row r="14" spans="1:17">
      <c r="A14" s="1" t="s">
        <v>43</v>
      </c>
      <c r="C14" s="8">
        <v>0</v>
      </c>
      <c r="D14" s="8"/>
      <c r="E14" s="8">
        <v>-125837187</v>
      </c>
      <c r="F14" s="8"/>
      <c r="G14" s="8">
        <v>0</v>
      </c>
      <c r="H14" s="8"/>
      <c r="I14" s="8">
        <f t="shared" si="0"/>
        <v>-125837187</v>
      </c>
      <c r="J14" s="8"/>
      <c r="K14" s="8">
        <v>0</v>
      </c>
      <c r="L14" s="8"/>
      <c r="M14" s="8">
        <v>257873251</v>
      </c>
      <c r="N14" s="8"/>
      <c r="O14" s="8">
        <v>-31314322</v>
      </c>
      <c r="P14" s="8"/>
      <c r="Q14" s="8">
        <f t="shared" si="1"/>
        <v>226558929</v>
      </c>
    </row>
    <row r="15" spans="1:17">
      <c r="A15" s="1" t="s">
        <v>33</v>
      </c>
      <c r="C15" s="8">
        <v>0</v>
      </c>
      <c r="D15" s="8"/>
      <c r="E15" s="8">
        <v>-62088743</v>
      </c>
      <c r="F15" s="8"/>
      <c r="G15" s="8">
        <v>0</v>
      </c>
      <c r="H15" s="8"/>
      <c r="I15" s="8">
        <f t="shared" si="0"/>
        <v>-62088743</v>
      </c>
      <c r="J15" s="8"/>
      <c r="K15" s="8">
        <v>0</v>
      </c>
      <c r="L15" s="8"/>
      <c r="M15" s="8">
        <v>-11038002</v>
      </c>
      <c r="N15" s="8"/>
      <c r="O15" s="8">
        <v>-253466040</v>
      </c>
      <c r="P15" s="8"/>
      <c r="Q15" s="8">
        <f t="shared" si="1"/>
        <v>-264504042</v>
      </c>
    </row>
    <row r="16" spans="1:17">
      <c r="A16" s="1" t="s">
        <v>29</v>
      </c>
      <c r="C16" s="8">
        <v>0</v>
      </c>
      <c r="D16" s="8"/>
      <c r="E16" s="8">
        <v>-126777017</v>
      </c>
      <c r="F16" s="8"/>
      <c r="G16" s="8">
        <v>0</v>
      </c>
      <c r="H16" s="8"/>
      <c r="I16" s="8">
        <f t="shared" si="0"/>
        <v>-126777017</v>
      </c>
      <c r="J16" s="8"/>
      <c r="K16" s="8">
        <v>0</v>
      </c>
      <c r="L16" s="8"/>
      <c r="M16" s="8">
        <v>-42992206</v>
      </c>
      <c r="N16" s="8"/>
      <c r="O16" s="8">
        <v>0</v>
      </c>
      <c r="P16" s="8"/>
      <c r="Q16" s="8">
        <f t="shared" si="1"/>
        <v>-42992206</v>
      </c>
    </row>
    <row r="17" spans="1:17">
      <c r="A17" s="1" t="s">
        <v>45</v>
      </c>
      <c r="C17" s="8">
        <v>0</v>
      </c>
      <c r="D17" s="8"/>
      <c r="E17" s="8">
        <v>739865871</v>
      </c>
      <c r="F17" s="8"/>
      <c r="G17" s="8">
        <v>0</v>
      </c>
      <c r="H17" s="8"/>
      <c r="I17" s="8">
        <f t="shared" si="0"/>
        <v>739865871</v>
      </c>
      <c r="J17" s="8"/>
      <c r="K17" s="8">
        <v>0</v>
      </c>
      <c r="L17" s="8"/>
      <c r="M17" s="8">
        <v>1223780910</v>
      </c>
      <c r="N17" s="8"/>
      <c r="O17" s="8">
        <v>0</v>
      </c>
      <c r="P17" s="8"/>
      <c r="Q17" s="8">
        <f t="shared" si="1"/>
        <v>1223780910</v>
      </c>
    </row>
    <row r="18" spans="1:17">
      <c r="A18" s="1" t="s">
        <v>80</v>
      </c>
      <c r="C18" s="8">
        <v>0</v>
      </c>
      <c r="D18" s="8"/>
      <c r="E18" s="8">
        <v>-3104830063</v>
      </c>
      <c r="F18" s="8"/>
      <c r="G18" s="8">
        <v>0</v>
      </c>
      <c r="H18" s="8"/>
      <c r="I18" s="8">
        <f t="shared" si="0"/>
        <v>-3104830063</v>
      </c>
      <c r="J18" s="8"/>
      <c r="K18" s="8">
        <v>0</v>
      </c>
      <c r="L18" s="8"/>
      <c r="M18" s="8">
        <v>-3104830063</v>
      </c>
      <c r="N18" s="8"/>
      <c r="O18" s="8">
        <v>0</v>
      </c>
      <c r="P18" s="8"/>
      <c r="Q18" s="8">
        <f>K18+M18+O18</f>
        <v>-3104830063</v>
      </c>
    </row>
    <row r="19" spans="1:17" ht="24.75" thickBot="1">
      <c r="C19" s="12">
        <f>SUM(C8:C18)</f>
        <v>0</v>
      </c>
      <c r="D19" s="8"/>
      <c r="E19" s="12">
        <f>SUM(E8:E18)</f>
        <v>-2496628320</v>
      </c>
      <c r="F19" s="8"/>
      <c r="G19" s="12">
        <f>SUM(G8:G18)</f>
        <v>1333729220</v>
      </c>
      <c r="H19" s="8"/>
      <c r="I19" s="12">
        <f>SUM(I8:I18)</f>
        <v>-1162899100</v>
      </c>
      <c r="J19" s="8"/>
      <c r="K19" s="12">
        <f>SUM(K8:K18)</f>
        <v>0</v>
      </c>
      <c r="L19" s="8"/>
      <c r="M19" s="12">
        <f>SUM(M8:M18)</f>
        <v>-759064556</v>
      </c>
      <c r="N19" s="8"/>
      <c r="O19" s="12">
        <f>SUM(O8:O18)</f>
        <v>4439174287</v>
      </c>
      <c r="P19" s="8"/>
      <c r="Q19" s="12">
        <f>SUM(Q8:Q18)</f>
        <v>3680109731</v>
      </c>
    </row>
    <row r="20" spans="1:17" ht="24.75" thickTop="1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5"/>
  <sheetViews>
    <sheetView rightToLeft="1" workbookViewId="0">
      <selection activeCell="G23" sqref="G23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4.75">
      <c r="A3" s="14" t="s">
        <v>67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1" ht="24.75">
      <c r="A6" s="15" t="s">
        <v>91</v>
      </c>
      <c r="B6" s="15" t="s">
        <v>91</v>
      </c>
      <c r="C6" s="15" t="s">
        <v>91</v>
      </c>
      <c r="E6" s="15" t="s">
        <v>69</v>
      </c>
      <c r="F6" s="15" t="s">
        <v>69</v>
      </c>
      <c r="G6" s="15" t="s">
        <v>69</v>
      </c>
      <c r="I6" s="15" t="s">
        <v>70</v>
      </c>
      <c r="J6" s="15" t="s">
        <v>70</v>
      </c>
      <c r="K6" s="15" t="s">
        <v>70</v>
      </c>
    </row>
    <row r="7" spans="1:11" ht="24.75">
      <c r="A7" s="15" t="s">
        <v>92</v>
      </c>
      <c r="C7" s="15" t="s">
        <v>51</v>
      </c>
      <c r="E7" s="15" t="s">
        <v>93</v>
      </c>
      <c r="G7" s="15" t="s">
        <v>94</v>
      </c>
      <c r="I7" s="15" t="s">
        <v>93</v>
      </c>
      <c r="K7" s="15" t="s">
        <v>94</v>
      </c>
    </row>
    <row r="8" spans="1:11">
      <c r="A8" s="1" t="s">
        <v>57</v>
      </c>
      <c r="C8" s="4" t="s">
        <v>58</v>
      </c>
      <c r="D8" s="4"/>
      <c r="E8" s="6">
        <v>6296</v>
      </c>
      <c r="F8" s="4"/>
      <c r="G8" s="9">
        <f>E8/$E$11</f>
        <v>8.8278863619952201E-4</v>
      </c>
      <c r="H8" s="4"/>
      <c r="I8" s="6">
        <v>25142</v>
      </c>
      <c r="J8" s="4"/>
      <c r="K8" s="9">
        <f>I8/$I$11</f>
        <v>7.3837011273257026E-4</v>
      </c>
    </row>
    <row r="9" spans="1:11">
      <c r="A9" s="1" t="s">
        <v>61</v>
      </c>
      <c r="C9" s="4" t="s">
        <v>62</v>
      </c>
      <c r="D9" s="4"/>
      <c r="E9" s="6">
        <v>5093194</v>
      </c>
      <c r="F9" s="4"/>
      <c r="G9" s="9">
        <f t="shared" ref="G9:G10" si="0">E9/$E$11</f>
        <v>0.71413814884999816</v>
      </c>
      <c r="H9" s="4"/>
      <c r="I9" s="6">
        <v>30179940</v>
      </c>
      <c r="J9" s="4"/>
      <c r="K9" s="9">
        <f t="shared" ref="K9:K10" si="1">I9/$I$11</f>
        <v>0.88632430594472222</v>
      </c>
    </row>
    <row r="10" spans="1:11">
      <c r="A10" s="1" t="s">
        <v>64</v>
      </c>
      <c r="C10" s="4" t="s">
        <v>65</v>
      </c>
      <c r="D10" s="4"/>
      <c r="E10" s="6">
        <v>2032455</v>
      </c>
      <c r="F10" s="4"/>
      <c r="G10" s="9">
        <f t="shared" si="0"/>
        <v>0.28497906251380234</v>
      </c>
      <c r="H10" s="4"/>
      <c r="I10" s="6">
        <v>3845592</v>
      </c>
      <c r="J10" s="4"/>
      <c r="K10" s="9">
        <f t="shared" si="1"/>
        <v>0.11293732394254516</v>
      </c>
    </row>
    <row r="11" spans="1:11" ht="24.75" thickBot="1">
      <c r="C11" s="4"/>
      <c r="D11" s="4"/>
      <c r="E11" s="7">
        <f>SUM(E8:E10)</f>
        <v>7131945</v>
      </c>
      <c r="F11" s="4"/>
      <c r="G11" s="10">
        <f>SUM(G8:G10)</f>
        <v>1</v>
      </c>
      <c r="H11" s="4"/>
      <c r="I11" s="7">
        <f>SUM(I8:I10)</f>
        <v>34050674</v>
      </c>
      <c r="J11" s="4"/>
      <c r="K11" s="10">
        <f>SUM(K8:K10)</f>
        <v>1</v>
      </c>
    </row>
    <row r="12" spans="1:11" ht="24.75" thickTop="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C15" s="4"/>
      <c r="D15" s="4"/>
      <c r="E15" s="4"/>
      <c r="F15" s="4"/>
      <c r="G15" s="4"/>
      <c r="H15" s="4"/>
      <c r="I15" s="4"/>
      <c r="J15" s="4"/>
      <c r="K15" s="4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M16" sqref="M16"/>
    </sheetView>
  </sheetViews>
  <sheetFormatPr defaultRowHeight="24"/>
  <cols>
    <col min="1" max="1" width="14.7109375" style="1" bestFit="1" customWidth="1"/>
    <col min="2" max="2" width="1" style="1" customWidth="1"/>
    <col min="3" max="3" width="9.710937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4" t="s">
        <v>0</v>
      </c>
      <c r="B2" s="14"/>
      <c r="C2" s="14"/>
      <c r="D2" s="14"/>
      <c r="E2" s="14"/>
    </row>
    <row r="3" spans="1:5" ht="24.75">
      <c r="A3" s="14" t="s">
        <v>67</v>
      </c>
      <c r="B3" s="14"/>
      <c r="C3" s="14"/>
      <c r="D3" s="14"/>
      <c r="E3" s="14"/>
    </row>
    <row r="4" spans="1:5" ht="24.75">
      <c r="A4" s="14" t="s">
        <v>2</v>
      </c>
      <c r="B4" s="14"/>
      <c r="C4" s="14"/>
      <c r="D4" s="14"/>
      <c r="E4" s="14"/>
    </row>
    <row r="5" spans="1:5" ht="24.75">
      <c r="C5" s="14" t="s">
        <v>69</v>
      </c>
      <c r="E5" s="2" t="s">
        <v>103</v>
      </c>
    </row>
    <row r="6" spans="1:5" ht="24.75">
      <c r="A6" s="14" t="s">
        <v>95</v>
      </c>
      <c r="C6" s="15"/>
      <c r="E6" s="5" t="s">
        <v>104</v>
      </c>
    </row>
    <row r="7" spans="1:5" ht="24.75">
      <c r="A7" s="15" t="s">
        <v>95</v>
      </c>
      <c r="C7" s="15" t="s">
        <v>54</v>
      </c>
      <c r="E7" s="15" t="s">
        <v>54</v>
      </c>
    </row>
    <row r="8" spans="1:5" ht="24.75">
      <c r="A8" s="2" t="s">
        <v>95</v>
      </c>
      <c r="C8" s="6">
        <v>0</v>
      </c>
      <c r="D8" s="4"/>
      <c r="E8" s="6">
        <v>160100</v>
      </c>
    </row>
    <row r="9" spans="1:5" ht="25.5" thickBot="1">
      <c r="A9" s="2" t="s">
        <v>76</v>
      </c>
      <c r="C9" s="7">
        <v>0</v>
      </c>
      <c r="D9" s="4"/>
      <c r="E9" s="7">
        <v>160100</v>
      </c>
    </row>
    <row r="10" spans="1:5" ht="24.75" thickTop="1"/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7"/>
  <sheetViews>
    <sheetView rightToLeft="1" topLeftCell="B1" workbookViewId="0">
      <selection activeCell="U19" sqref="U19"/>
    </sheetView>
  </sheetViews>
  <sheetFormatPr defaultRowHeight="24"/>
  <cols>
    <col min="1" max="1" width="31.4257812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22.5703125" style="1" bestFit="1" customWidth="1"/>
    <col min="6" max="6" width="1" style="1" customWidth="1"/>
    <col min="7" max="7" width="25.42578125" style="1" bestFit="1" customWidth="1"/>
    <col min="8" max="8" width="1" style="1" customWidth="1"/>
    <col min="9" max="9" width="10.4257812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0.42578125" style="1" bestFit="1" customWidth="1"/>
    <col min="14" max="14" width="1" style="1" customWidth="1"/>
    <col min="15" max="15" width="19" style="1" customWidth="1"/>
    <col min="16" max="16" width="1.28515625" style="1" customWidth="1"/>
    <col min="17" max="17" width="12.42578125" style="1" bestFit="1" customWidth="1"/>
    <col min="18" max="18" width="1" style="1" customWidth="1"/>
    <col min="19" max="19" width="13.7109375" style="1" bestFit="1" customWidth="1"/>
    <col min="20" max="20" width="1" style="1" customWidth="1"/>
    <col min="21" max="21" width="22.5703125" style="1" bestFit="1" customWidth="1"/>
    <col min="22" max="22" width="1" style="1" customWidth="1"/>
    <col min="23" max="23" width="25.42578125" style="1" bestFit="1" customWidth="1"/>
    <col min="24" max="24" width="1" style="1" customWidth="1"/>
    <col min="25" max="25" width="37.855468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24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6" spans="1:25" ht="24.75">
      <c r="A6" s="14" t="s">
        <v>3</v>
      </c>
      <c r="C6" s="15" t="s">
        <v>99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5" ht="24.75">
      <c r="A7" s="14" t="s">
        <v>3</v>
      </c>
      <c r="C7" s="14" t="s">
        <v>7</v>
      </c>
      <c r="E7" s="14" t="s">
        <v>8</v>
      </c>
      <c r="G7" s="14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4" t="s">
        <v>7</v>
      </c>
      <c r="S7" s="14" t="s">
        <v>12</v>
      </c>
      <c r="U7" s="14" t="s">
        <v>8</v>
      </c>
      <c r="W7" s="14" t="s">
        <v>9</v>
      </c>
      <c r="Y7" s="14" t="s">
        <v>13</v>
      </c>
    </row>
    <row r="8" spans="1:25" ht="24.75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5">
      <c r="A9" s="1" t="s">
        <v>15</v>
      </c>
      <c r="C9" s="6">
        <v>926700</v>
      </c>
      <c r="D9" s="4"/>
      <c r="E9" s="8">
        <v>1179792559083</v>
      </c>
      <c r="F9" s="8"/>
      <c r="G9" s="8">
        <v>1531771389375</v>
      </c>
      <c r="H9" s="8"/>
      <c r="I9" s="8">
        <v>10500</v>
      </c>
      <c r="J9" s="8"/>
      <c r="K9" s="8">
        <v>18214049873</v>
      </c>
      <c r="L9" s="8"/>
      <c r="M9" s="8">
        <v>-1000</v>
      </c>
      <c r="N9" s="8"/>
      <c r="O9" s="8">
        <v>1788236212</v>
      </c>
      <c r="P9" s="8"/>
      <c r="Q9" s="8">
        <v>936200</v>
      </c>
      <c r="R9" s="8"/>
      <c r="S9" s="8">
        <v>1871500</v>
      </c>
      <c r="T9" s="8"/>
      <c r="U9" s="8">
        <v>1196728326188</v>
      </c>
      <c r="V9" s="8"/>
      <c r="W9" s="8">
        <v>1749908177125</v>
      </c>
      <c r="X9" s="4"/>
      <c r="Y9" s="9">
        <v>0.15271381897837744</v>
      </c>
    </row>
    <row r="10" spans="1:25">
      <c r="A10" s="1" t="s">
        <v>16</v>
      </c>
      <c r="C10" s="6">
        <v>909300</v>
      </c>
      <c r="D10" s="4"/>
      <c r="E10" s="8">
        <v>1301581865841</v>
      </c>
      <c r="F10" s="8"/>
      <c r="G10" s="8">
        <v>1498469568750</v>
      </c>
      <c r="H10" s="8"/>
      <c r="I10" s="8">
        <v>85000</v>
      </c>
      <c r="J10" s="8"/>
      <c r="K10" s="8">
        <v>144306340376</v>
      </c>
      <c r="L10" s="8"/>
      <c r="M10" s="8">
        <v>-500</v>
      </c>
      <c r="N10" s="8"/>
      <c r="O10" s="8">
        <v>891908522</v>
      </c>
      <c r="P10" s="8"/>
      <c r="Q10" s="8">
        <v>993800</v>
      </c>
      <c r="R10" s="8"/>
      <c r="S10" s="8">
        <v>1873000</v>
      </c>
      <c r="T10" s="8"/>
      <c r="U10" s="8">
        <v>1445161117709</v>
      </c>
      <c r="V10" s="8"/>
      <c r="W10" s="8">
        <v>1859060665750</v>
      </c>
      <c r="X10" s="4"/>
      <c r="Y10" s="9">
        <v>0.1622395150159284</v>
      </c>
    </row>
    <row r="11" spans="1:25">
      <c r="A11" s="1" t="s">
        <v>17</v>
      </c>
      <c r="C11" s="6">
        <v>312500</v>
      </c>
      <c r="D11" s="4"/>
      <c r="E11" s="8">
        <v>385721550499</v>
      </c>
      <c r="F11" s="8"/>
      <c r="G11" s="8">
        <v>516537894531.25</v>
      </c>
      <c r="H11" s="8"/>
      <c r="I11" s="8">
        <v>10200</v>
      </c>
      <c r="J11" s="8"/>
      <c r="K11" s="8">
        <v>17469919083</v>
      </c>
      <c r="L11" s="8"/>
      <c r="M11" s="8">
        <v>-500</v>
      </c>
      <c r="N11" s="8"/>
      <c r="O11" s="8">
        <v>895279500</v>
      </c>
      <c r="P11" s="8"/>
      <c r="Q11" s="8">
        <v>322200</v>
      </c>
      <c r="R11" s="8"/>
      <c r="S11" s="8">
        <v>1860000</v>
      </c>
      <c r="T11" s="8"/>
      <c r="U11" s="8">
        <v>402566753948</v>
      </c>
      <c r="V11" s="8"/>
      <c r="W11" s="8">
        <v>598542885000</v>
      </c>
      <c r="X11" s="4"/>
      <c r="Y11" s="9">
        <v>5.2234609212958985E-2</v>
      </c>
    </row>
    <row r="12" spans="1:25">
      <c r="A12" s="1" t="s">
        <v>18</v>
      </c>
      <c r="C12" s="6">
        <v>80600</v>
      </c>
      <c r="D12" s="4"/>
      <c r="E12" s="8">
        <v>107901358349</v>
      </c>
      <c r="F12" s="8"/>
      <c r="G12" s="8">
        <v>132823762500</v>
      </c>
      <c r="H12" s="8"/>
      <c r="I12" s="8">
        <v>19800</v>
      </c>
      <c r="J12" s="8"/>
      <c r="K12" s="8">
        <v>33935360649</v>
      </c>
      <c r="L12" s="8"/>
      <c r="M12" s="8">
        <v>-500</v>
      </c>
      <c r="N12" s="8"/>
      <c r="O12" s="8">
        <v>898875100</v>
      </c>
      <c r="P12" s="8"/>
      <c r="Q12" s="8">
        <v>99900</v>
      </c>
      <c r="R12" s="8"/>
      <c r="S12" s="8">
        <v>1878000</v>
      </c>
      <c r="T12" s="8"/>
      <c r="U12" s="8">
        <v>141130360837</v>
      </c>
      <c r="V12" s="8"/>
      <c r="W12" s="8">
        <v>187377684750</v>
      </c>
      <c r="X12" s="4"/>
      <c r="Y12" s="9">
        <v>1.6352379058261254E-2</v>
      </c>
    </row>
    <row r="13" spans="1:25">
      <c r="A13" s="1" t="s">
        <v>19</v>
      </c>
      <c r="C13" s="6">
        <v>3028900</v>
      </c>
      <c r="D13" s="4"/>
      <c r="E13" s="8">
        <v>4432629141942</v>
      </c>
      <c r="F13" s="8"/>
      <c r="G13" s="8">
        <v>4991437893750</v>
      </c>
      <c r="H13" s="8"/>
      <c r="I13" s="8">
        <v>486400</v>
      </c>
      <c r="J13" s="8"/>
      <c r="K13" s="8">
        <v>833015742816</v>
      </c>
      <c r="L13" s="8"/>
      <c r="M13" s="8">
        <v>-40900</v>
      </c>
      <c r="N13" s="8"/>
      <c r="O13" s="8">
        <v>74182540653</v>
      </c>
      <c r="P13" s="8"/>
      <c r="Q13" s="8">
        <v>3474400</v>
      </c>
      <c r="R13" s="8"/>
      <c r="S13" s="8">
        <v>1865089</v>
      </c>
      <c r="T13" s="8"/>
      <c r="U13" s="8">
        <v>5204379878660</v>
      </c>
      <c r="V13" s="8"/>
      <c r="W13" s="8">
        <v>6471965140073</v>
      </c>
      <c r="X13" s="4"/>
      <c r="Y13" s="9">
        <v>0.56480592853694433</v>
      </c>
    </row>
    <row r="14" spans="1:25" ht="24.75" thickBot="1">
      <c r="C14" s="4"/>
      <c r="D14" s="4"/>
      <c r="E14" s="7">
        <f>SUM(E9:E13)</f>
        <v>7407626475714</v>
      </c>
      <c r="F14" s="4"/>
      <c r="G14" s="7">
        <f>SUM(G9:G13)</f>
        <v>8671040508906.25</v>
      </c>
      <c r="H14" s="4"/>
      <c r="I14" s="4"/>
      <c r="J14" s="4"/>
      <c r="K14" s="7">
        <f>SUM(K9:K13)</f>
        <v>1046941412797</v>
      </c>
      <c r="L14" s="4"/>
      <c r="M14" s="4"/>
      <c r="N14" s="4"/>
      <c r="O14" s="7">
        <f>SUM(O9:O13)</f>
        <v>78656839987</v>
      </c>
      <c r="P14" s="4"/>
      <c r="Q14" s="4"/>
      <c r="R14" s="4"/>
      <c r="S14" s="4"/>
      <c r="T14" s="4"/>
      <c r="U14" s="7">
        <f>SUM(U9:U13)</f>
        <v>8389966437342</v>
      </c>
      <c r="V14" s="4"/>
      <c r="W14" s="7">
        <f>SUM(W9:W13)</f>
        <v>10866854552698</v>
      </c>
      <c r="X14" s="4"/>
      <c r="Y14" s="10">
        <f>SUM(Y9:Y13)</f>
        <v>0.94834625080247037</v>
      </c>
    </row>
    <row r="15" spans="1:25" ht="24.75" thickTop="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6"/>
    </row>
    <row r="17" spans="25:25">
      <c r="Y17" s="6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8"/>
  <sheetViews>
    <sheetView rightToLeft="1" topLeftCell="H1" workbookViewId="0">
      <selection activeCell="Y18" sqref="Y18"/>
    </sheetView>
  </sheetViews>
  <sheetFormatPr defaultRowHeight="24"/>
  <cols>
    <col min="1" max="1" width="29.71093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9" style="1" bestFit="1" customWidth="1"/>
    <col min="28" max="28" width="1.28515625" style="1" customWidth="1"/>
    <col min="29" max="29" width="10.42578125" style="1" bestFit="1" customWidth="1"/>
    <col min="30" max="30" width="1" style="1" customWidth="1"/>
    <col min="31" max="31" width="23.7109375" style="1" bestFit="1" customWidth="1"/>
    <col min="32" max="32" width="1" style="1" customWidth="1"/>
    <col min="33" max="33" width="19.5703125" style="1" bestFit="1" customWidth="1"/>
    <col min="34" max="34" width="1" style="1" customWidth="1"/>
    <col min="35" max="35" width="25.425781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ht="24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6" spans="1:37" ht="24.75">
      <c r="A6" s="15" t="s">
        <v>21</v>
      </c>
      <c r="B6" s="15" t="s">
        <v>21</v>
      </c>
      <c r="C6" s="15" t="s">
        <v>21</v>
      </c>
      <c r="D6" s="15" t="s">
        <v>21</v>
      </c>
      <c r="E6" s="15" t="s">
        <v>21</v>
      </c>
      <c r="F6" s="15" t="s">
        <v>21</v>
      </c>
      <c r="G6" s="15" t="s">
        <v>21</v>
      </c>
      <c r="H6" s="15" t="s">
        <v>21</v>
      </c>
      <c r="I6" s="15" t="s">
        <v>21</v>
      </c>
      <c r="J6" s="15" t="s">
        <v>21</v>
      </c>
      <c r="K6" s="15" t="s">
        <v>21</v>
      </c>
      <c r="L6" s="15" t="s">
        <v>21</v>
      </c>
      <c r="M6" s="15" t="s">
        <v>21</v>
      </c>
      <c r="O6" s="15" t="s">
        <v>99</v>
      </c>
      <c r="P6" s="15" t="s">
        <v>4</v>
      </c>
      <c r="Q6" s="15" t="s">
        <v>4</v>
      </c>
      <c r="R6" s="15" t="s">
        <v>4</v>
      </c>
      <c r="S6" s="15" t="s">
        <v>4</v>
      </c>
      <c r="U6" s="15" t="s">
        <v>5</v>
      </c>
      <c r="V6" s="15" t="s">
        <v>5</v>
      </c>
      <c r="W6" s="15" t="s">
        <v>5</v>
      </c>
      <c r="X6" s="15" t="s">
        <v>5</v>
      </c>
      <c r="Y6" s="15" t="s">
        <v>5</v>
      </c>
      <c r="Z6" s="15" t="s">
        <v>5</v>
      </c>
      <c r="AA6" s="15" t="s">
        <v>5</v>
      </c>
      <c r="AC6" s="15" t="s">
        <v>6</v>
      </c>
      <c r="AD6" s="15" t="s">
        <v>6</v>
      </c>
      <c r="AE6" s="15" t="s">
        <v>6</v>
      </c>
      <c r="AF6" s="15" t="s">
        <v>6</v>
      </c>
      <c r="AG6" s="15" t="s">
        <v>6</v>
      </c>
      <c r="AH6" s="15" t="s">
        <v>6</v>
      </c>
      <c r="AI6" s="15" t="s">
        <v>6</v>
      </c>
      <c r="AJ6" s="15" t="s">
        <v>6</v>
      </c>
      <c r="AK6" s="15" t="s">
        <v>6</v>
      </c>
    </row>
    <row r="7" spans="1:37" ht="24.75">
      <c r="A7" s="14" t="s">
        <v>22</v>
      </c>
      <c r="C7" s="14" t="s">
        <v>23</v>
      </c>
      <c r="E7" s="14" t="s">
        <v>24</v>
      </c>
      <c r="G7" s="14" t="s">
        <v>25</v>
      </c>
      <c r="I7" s="14" t="s">
        <v>26</v>
      </c>
      <c r="K7" s="14" t="s">
        <v>27</v>
      </c>
      <c r="M7" s="14" t="s">
        <v>20</v>
      </c>
      <c r="O7" s="14" t="s">
        <v>7</v>
      </c>
      <c r="Q7" s="14" t="s">
        <v>8</v>
      </c>
      <c r="S7" s="14" t="s">
        <v>9</v>
      </c>
      <c r="U7" s="15" t="s">
        <v>10</v>
      </c>
      <c r="V7" s="15" t="s">
        <v>10</v>
      </c>
      <c r="W7" s="15" t="s">
        <v>10</v>
      </c>
      <c r="Y7" s="15" t="s">
        <v>11</v>
      </c>
      <c r="Z7" s="15" t="s">
        <v>11</v>
      </c>
      <c r="AA7" s="15" t="s">
        <v>11</v>
      </c>
      <c r="AC7" s="14" t="s">
        <v>7</v>
      </c>
      <c r="AE7" s="14" t="s">
        <v>28</v>
      </c>
      <c r="AG7" s="14" t="s">
        <v>8</v>
      </c>
      <c r="AI7" s="14" t="s">
        <v>9</v>
      </c>
      <c r="AK7" s="14" t="s">
        <v>13</v>
      </c>
    </row>
    <row r="8" spans="1:37" ht="24.75">
      <c r="A8" s="15" t="s">
        <v>22</v>
      </c>
      <c r="C8" s="15" t="s">
        <v>23</v>
      </c>
      <c r="E8" s="15" t="s">
        <v>24</v>
      </c>
      <c r="G8" s="15" t="s">
        <v>25</v>
      </c>
      <c r="I8" s="15" t="s">
        <v>26</v>
      </c>
      <c r="K8" s="15" t="s">
        <v>27</v>
      </c>
      <c r="M8" s="15" t="s">
        <v>20</v>
      </c>
      <c r="O8" s="15" t="s">
        <v>7</v>
      </c>
      <c r="Q8" s="15" t="s">
        <v>8</v>
      </c>
      <c r="S8" s="15" t="s">
        <v>9</v>
      </c>
      <c r="U8" s="15" t="s">
        <v>7</v>
      </c>
      <c r="W8" s="15" t="s">
        <v>8</v>
      </c>
      <c r="Y8" s="14" t="s">
        <v>7</v>
      </c>
      <c r="AA8" s="14" t="s">
        <v>14</v>
      </c>
      <c r="AC8" s="15" t="s">
        <v>7</v>
      </c>
      <c r="AE8" s="15" t="s">
        <v>28</v>
      </c>
      <c r="AG8" s="15" t="s">
        <v>8</v>
      </c>
      <c r="AI8" s="15" t="s">
        <v>9</v>
      </c>
      <c r="AK8" s="15" t="s">
        <v>13</v>
      </c>
    </row>
    <row r="9" spans="1:37">
      <c r="A9" s="1" t="s">
        <v>29</v>
      </c>
      <c r="C9" s="4" t="s">
        <v>30</v>
      </c>
      <c r="D9" s="4"/>
      <c r="E9" s="4" t="s">
        <v>30</v>
      </c>
      <c r="F9" s="4"/>
      <c r="G9" s="4" t="s">
        <v>31</v>
      </c>
      <c r="H9" s="4"/>
      <c r="I9" s="4" t="s">
        <v>32</v>
      </c>
      <c r="J9" s="4"/>
      <c r="K9" s="6">
        <v>0</v>
      </c>
      <c r="L9" s="4"/>
      <c r="M9" s="6">
        <v>0</v>
      </c>
      <c r="N9" s="4"/>
      <c r="O9" s="6">
        <v>20000</v>
      </c>
      <c r="P9" s="4"/>
      <c r="Q9" s="6">
        <v>11854841288</v>
      </c>
      <c r="R9" s="4"/>
      <c r="S9" s="6">
        <v>12264576642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6"/>
      <c r="AC9" s="6">
        <v>20000</v>
      </c>
      <c r="AD9" s="4"/>
      <c r="AE9" s="6">
        <v>607000</v>
      </c>
      <c r="AF9" s="4"/>
      <c r="AG9" s="6">
        <v>11854841288</v>
      </c>
      <c r="AH9" s="4"/>
      <c r="AI9" s="6">
        <v>12137799625</v>
      </c>
      <c r="AJ9" s="4"/>
      <c r="AK9" s="9">
        <v>1.0592611423608771E-3</v>
      </c>
    </row>
    <row r="10" spans="1:37">
      <c r="A10" s="1" t="s">
        <v>33</v>
      </c>
      <c r="C10" s="4" t="s">
        <v>30</v>
      </c>
      <c r="D10" s="4"/>
      <c r="E10" s="4" t="s">
        <v>30</v>
      </c>
      <c r="F10" s="4"/>
      <c r="G10" s="4" t="s">
        <v>34</v>
      </c>
      <c r="H10" s="4"/>
      <c r="I10" s="4" t="s">
        <v>35</v>
      </c>
      <c r="J10" s="4"/>
      <c r="K10" s="6">
        <v>0</v>
      </c>
      <c r="L10" s="4"/>
      <c r="M10" s="6">
        <v>0</v>
      </c>
      <c r="N10" s="4"/>
      <c r="O10" s="6">
        <v>13800</v>
      </c>
      <c r="P10" s="4"/>
      <c r="Q10" s="6">
        <v>8220612872</v>
      </c>
      <c r="R10" s="4"/>
      <c r="S10" s="6">
        <v>8478562981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6"/>
      <c r="AC10" s="6">
        <v>13800</v>
      </c>
      <c r="AD10" s="4"/>
      <c r="AE10" s="6">
        <v>610000</v>
      </c>
      <c r="AF10" s="4"/>
      <c r="AG10" s="6">
        <v>8220612872</v>
      </c>
      <c r="AH10" s="4"/>
      <c r="AI10" s="6">
        <v>8416474237</v>
      </c>
      <c r="AJ10" s="4"/>
      <c r="AK10" s="9">
        <v>7.3450249554070325E-4</v>
      </c>
    </row>
    <row r="11" spans="1:37">
      <c r="A11" s="1" t="s">
        <v>36</v>
      </c>
      <c r="C11" s="4" t="s">
        <v>30</v>
      </c>
      <c r="D11" s="4"/>
      <c r="E11" s="4" t="s">
        <v>30</v>
      </c>
      <c r="F11" s="4"/>
      <c r="G11" s="4" t="s">
        <v>37</v>
      </c>
      <c r="H11" s="4"/>
      <c r="I11" s="4" t="s">
        <v>38</v>
      </c>
      <c r="J11" s="4"/>
      <c r="K11" s="6">
        <v>0</v>
      </c>
      <c r="L11" s="4"/>
      <c r="M11" s="6">
        <v>0</v>
      </c>
      <c r="N11" s="4"/>
      <c r="O11" s="6">
        <v>26900</v>
      </c>
      <c r="P11" s="4"/>
      <c r="Q11" s="6">
        <v>24518114098</v>
      </c>
      <c r="R11" s="4"/>
      <c r="S11" s="6">
        <v>26091229107</v>
      </c>
      <c r="T11" s="4"/>
      <c r="U11" s="6">
        <v>0</v>
      </c>
      <c r="V11" s="4"/>
      <c r="W11" s="6">
        <v>0</v>
      </c>
      <c r="X11" s="4"/>
      <c r="Y11" s="6">
        <v>26900</v>
      </c>
      <c r="Z11" s="4"/>
      <c r="AA11" s="6">
        <v>26316610251</v>
      </c>
      <c r="AB11" s="6"/>
      <c r="AC11" s="6">
        <v>0</v>
      </c>
      <c r="AD11" s="4"/>
      <c r="AE11" s="6">
        <v>0</v>
      </c>
      <c r="AF11" s="4"/>
      <c r="AG11" s="6">
        <v>0</v>
      </c>
      <c r="AH11" s="4"/>
      <c r="AI11" s="6">
        <v>0</v>
      </c>
      <c r="AJ11" s="4"/>
      <c r="AK11" s="9">
        <v>0</v>
      </c>
    </row>
    <row r="12" spans="1:37">
      <c r="A12" s="1" t="s">
        <v>39</v>
      </c>
      <c r="C12" s="4" t="s">
        <v>30</v>
      </c>
      <c r="D12" s="4"/>
      <c r="E12" s="4" t="s">
        <v>30</v>
      </c>
      <c r="F12" s="4"/>
      <c r="G12" s="4" t="s">
        <v>34</v>
      </c>
      <c r="H12" s="4"/>
      <c r="I12" s="4" t="s">
        <v>35</v>
      </c>
      <c r="J12" s="4"/>
      <c r="K12" s="6">
        <v>0</v>
      </c>
      <c r="L12" s="4"/>
      <c r="M12" s="6">
        <v>0</v>
      </c>
      <c r="N12" s="4"/>
      <c r="O12" s="6">
        <v>9200</v>
      </c>
      <c r="P12" s="4"/>
      <c r="Q12" s="6">
        <v>5846137370</v>
      </c>
      <c r="R12" s="4"/>
      <c r="S12" s="6">
        <v>6095734947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6"/>
      <c r="AC12" s="6">
        <v>9200</v>
      </c>
      <c r="AD12" s="4"/>
      <c r="AE12" s="6">
        <v>653660</v>
      </c>
      <c r="AF12" s="4"/>
      <c r="AG12" s="6">
        <v>5846137370</v>
      </c>
      <c r="AH12" s="4"/>
      <c r="AI12" s="6">
        <v>6012582021</v>
      </c>
      <c r="AJ12" s="4"/>
      <c r="AK12" s="9">
        <v>5.247157390030593E-4</v>
      </c>
    </row>
    <row r="13" spans="1:37">
      <c r="A13" s="1" t="s">
        <v>40</v>
      </c>
      <c r="C13" s="4" t="s">
        <v>30</v>
      </c>
      <c r="D13" s="4"/>
      <c r="E13" s="4" t="s">
        <v>30</v>
      </c>
      <c r="F13" s="4"/>
      <c r="G13" s="4" t="s">
        <v>41</v>
      </c>
      <c r="H13" s="4"/>
      <c r="I13" s="4" t="s">
        <v>42</v>
      </c>
      <c r="J13" s="4"/>
      <c r="K13" s="6">
        <v>0</v>
      </c>
      <c r="L13" s="4"/>
      <c r="M13" s="6">
        <v>0</v>
      </c>
      <c r="N13" s="4"/>
      <c r="O13" s="6">
        <v>20800</v>
      </c>
      <c r="P13" s="4"/>
      <c r="Q13" s="6">
        <v>17776360296</v>
      </c>
      <c r="R13" s="4"/>
      <c r="S13" s="6">
        <v>18716607000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6"/>
      <c r="AC13" s="6">
        <v>20800</v>
      </c>
      <c r="AD13" s="4"/>
      <c r="AE13" s="6">
        <v>912800</v>
      </c>
      <c r="AF13" s="4"/>
      <c r="AG13" s="6">
        <v>17776360296</v>
      </c>
      <c r="AH13" s="4"/>
      <c r="AI13" s="6">
        <v>18982798744</v>
      </c>
      <c r="AJ13" s="4"/>
      <c r="AK13" s="9">
        <v>1.6566216039157974E-3</v>
      </c>
    </row>
    <row r="14" spans="1:37">
      <c r="A14" s="1" t="s">
        <v>43</v>
      </c>
      <c r="C14" s="4" t="s">
        <v>30</v>
      </c>
      <c r="D14" s="4"/>
      <c r="E14" s="4" t="s">
        <v>30</v>
      </c>
      <c r="F14" s="4"/>
      <c r="G14" s="4" t="s">
        <v>34</v>
      </c>
      <c r="H14" s="4"/>
      <c r="I14" s="4" t="s">
        <v>44</v>
      </c>
      <c r="J14" s="4"/>
      <c r="K14" s="6">
        <v>0</v>
      </c>
      <c r="L14" s="4"/>
      <c r="M14" s="6">
        <v>0</v>
      </c>
      <c r="N14" s="4"/>
      <c r="O14" s="6">
        <v>62000</v>
      </c>
      <c r="P14" s="4"/>
      <c r="Q14" s="6">
        <v>38794134623</v>
      </c>
      <c r="R14" s="4"/>
      <c r="S14" s="6">
        <v>40230706862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6"/>
      <c r="AC14" s="6">
        <v>62000</v>
      </c>
      <c r="AD14" s="4"/>
      <c r="AE14" s="6">
        <v>646970</v>
      </c>
      <c r="AF14" s="4"/>
      <c r="AG14" s="6">
        <v>38794134623</v>
      </c>
      <c r="AH14" s="4"/>
      <c r="AI14" s="6">
        <v>40104869674</v>
      </c>
      <c r="AJ14" s="4"/>
      <c r="AK14" s="9">
        <v>3.4999366753111429E-3</v>
      </c>
    </row>
    <row r="15" spans="1:37">
      <c r="A15" s="1" t="s">
        <v>45</v>
      </c>
      <c r="C15" s="4" t="s">
        <v>30</v>
      </c>
      <c r="D15" s="4"/>
      <c r="E15" s="4" t="s">
        <v>30</v>
      </c>
      <c r="F15" s="4"/>
      <c r="G15" s="4" t="s">
        <v>46</v>
      </c>
      <c r="H15" s="4"/>
      <c r="I15" s="4" t="s">
        <v>47</v>
      </c>
      <c r="J15" s="4"/>
      <c r="K15" s="6">
        <v>0</v>
      </c>
      <c r="L15" s="4"/>
      <c r="M15" s="6">
        <v>0</v>
      </c>
      <c r="N15" s="4"/>
      <c r="O15" s="6">
        <v>100000</v>
      </c>
      <c r="P15" s="4"/>
      <c r="Q15" s="6">
        <v>82750995900</v>
      </c>
      <c r="R15" s="4"/>
      <c r="S15" s="6">
        <v>83234910937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6"/>
      <c r="AC15" s="6">
        <v>100000</v>
      </c>
      <c r="AD15" s="4"/>
      <c r="AE15" s="6">
        <v>839900</v>
      </c>
      <c r="AF15" s="4"/>
      <c r="AG15" s="6">
        <v>82750995900</v>
      </c>
      <c r="AH15" s="4"/>
      <c r="AI15" s="6">
        <v>83974776812</v>
      </c>
      <c r="AJ15" s="4"/>
      <c r="AK15" s="9">
        <v>7.3284467336375897E-3</v>
      </c>
    </row>
    <row r="16" spans="1:37">
      <c r="A16" s="1" t="s">
        <v>80</v>
      </c>
      <c r="C16" s="4" t="s">
        <v>30</v>
      </c>
      <c r="D16" s="4"/>
      <c r="E16" s="4" t="s">
        <v>30</v>
      </c>
      <c r="F16" s="4"/>
      <c r="G16" s="4" t="s">
        <v>101</v>
      </c>
      <c r="H16" s="4"/>
      <c r="I16" s="4" t="s">
        <v>102</v>
      </c>
      <c r="J16" s="4"/>
      <c r="K16" s="6">
        <v>0</v>
      </c>
      <c r="L16" s="4"/>
      <c r="M16" s="6">
        <v>0</v>
      </c>
      <c r="N16" s="4"/>
      <c r="O16" s="6">
        <v>122800</v>
      </c>
      <c r="P16" s="4"/>
      <c r="Q16" s="6">
        <v>214044864783</v>
      </c>
      <c r="R16" s="4"/>
      <c r="S16" s="6">
        <v>210940034719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6"/>
      <c r="AC16" s="6">
        <v>122800</v>
      </c>
      <c r="AD16" s="4"/>
      <c r="AE16" s="6">
        <v>1718999</v>
      </c>
      <c r="AF16" s="4"/>
      <c r="AG16" s="6">
        <v>214044864783</v>
      </c>
      <c r="AH16" s="4"/>
      <c r="AI16" s="6">
        <v>210940034719</v>
      </c>
      <c r="AJ16" s="4"/>
      <c r="AK16" s="9">
        <v>1.8408656350354855E-2</v>
      </c>
    </row>
    <row r="17" spans="17:37" ht="24.75" thickBot="1">
      <c r="Q17" s="7">
        <f>SUM(Q9:Q16)</f>
        <v>403806061230</v>
      </c>
      <c r="S17" s="7">
        <f>SUM(S9:S16)</f>
        <v>406052363195</v>
      </c>
      <c r="W17" s="7">
        <f>SUM(W9:W15)</f>
        <v>0</v>
      </c>
      <c r="AA17" s="7">
        <f>SUM(AA9:AA16)</f>
        <v>26316610251</v>
      </c>
      <c r="AG17" s="7">
        <f>SUM(AG9:AG16)</f>
        <v>379287947132</v>
      </c>
      <c r="AH17" s="4"/>
      <c r="AI17" s="7">
        <f>SUM(AI9:AI16)</f>
        <v>380569335832</v>
      </c>
      <c r="AK17" s="11">
        <f>SUM(AK9:AK16)</f>
        <v>3.3212140740124026E-2</v>
      </c>
    </row>
    <row r="18" spans="17:37" ht="24.75" thickTop="1"/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5"/>
  <sheetViews>
    <sheetView rightToLeft="1" workbookViewId="0">
      <selection activeCell="K13" sqref="K13"/>
    </sheetView>
  </sheetViews>
  <sheetFormatPr defaultRowHeight="24"/>
  <cols>
    <col min="1" max="1" width="26.28515625" style="1" bestFit="1" customWidth="1"/>
    <col min="2" max="2" width="1" style="1" customWidth="1"/>
    <col min="3" max="3" width="32" style="1" bestFit="1" customWidth="1"/>
    <col min="4" max="4" width="1" style="1" customWidth="1"/>
    <col min="5" max="5" width="17.85546875" style="1" bestFit="1" customWidth="1"/>
    <col min="6" max="6" width="1" style="1" customWidth="1"/>
    <col min="7" max="7" width="15.7109375" style="1" bestFit="1" customWidth="1"/>
    <col min="8" max="8" width="1" style="1" customWidth="1"/>
    <col min="9" max="9" width="11.570312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22.5703125" style="1" bestFit="1" customWidth="1"/>
    <col min="14" max="14" width="1" style="1" customWidth="1"/>
    <col min="15" max="15" width="22.5703125" style="1" bestFit="1" customWidth="1"/>
    <col min="16" max="16" width="1" style="1" customWidth="1"/>
    <col min="17" max="17" width="20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.75">
      <c r="A6" s="14" t="s">
        <v>49</v>
      </c>
      <c r="C6" s="15" t="s">
        <v>50</v>
      </c>
      <c r="D6" s="15" t="s">
        <v>50</v>
      </c>
      <c r="E6" s="15" t="s">
        <v>50</v>
      </c>
      <c r="F6" s="15" t="s">
        <v>50</v>
      </c>
      <c r="G6" s="15" t="s">
        <v>50</v>
      </c>
      <c r="H6" s="15" t="s">
        <v>50</v>
      </c>
      <c r="I6" s="15" t="s">
        <v>50</v>
      </c>
      <c r="K6" s="15" t="s">
        <v>99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4.75">
      <c r="A7" s="15" t="s">
        <v>49</v>
      </c>
      <c r="C7" s="15" t="s">
        <v>51</v>
      </c>
      <c r="E7" s="15" t="s">
        <v>52</v>
      </c>
      <c r="G7" s="15" t="s">
        <v>53</v>
      </c>
      <c r="I7" s="15" t="s">
        <v>27</v>
      </c>
      <c r="K7" s="15" t="s">
        <v>54</v>
      </c>
      <c r="M7" s="15" t="s">
        <v>55</v>
      </c>
      <c r="O7" s="15" t="s">
        <v>56</v>
      </c>
      <c r="Q7" s="15" t="s">
        <v>54</v>
      </c>
      <c r="S7" s="15" t="s">
        <v>48</v>
      </c>
    </row>
    <row r="8" spans="1:19">
      <c r="A8" s="1" t="s">
        <v>57</v>
      </c>
      <c r="C8" s="4" t="s">
        <v>58</v>
      </c>
      <c r="D8" s="4"/>
      <c r="E8" s="4" t="s">
        <v>59</v>
      </c>
      <c r="F8" s="4"/>
      <c r="G8" s="4" t="s">
        <v>60</v>
      </c>
      <c r="H8" s="4"/>
      <c r="I8" s="6">
        <v>8</v>
      </c>
      <c r="J8" s="4"/>
      <c r="K8" s="6">
        <v>963902</v>
      </c>
      <c r="L8" s="4"/>
      <c r="M8" s="6">
        <v>6296</v>
      </c>
      <c r="N8" s="4"/>
      <c r="O8" s="6">
        <v>0</v>
      </c>
      <c r="P8" s="4"/>
      <c r="Q8" s="6">
        <v>970198</v>
      </c>
      <c r="R8" s="4"/>
      <c r="S8" s="9">
        <v>8.4668809302101021E-8</v>
      </c>
    </row>
    <row r="9" spans="1:19">
      <c r="A9" s="1" t="s">
        <v>61</v>
      </c>
      <c r="C9" s="4" t="s">
        <v>62</v>
      </c>
      <c r="D9" s="4"/>
      <c r="E9" s="4" t="s">
        <v>59</v>
      </c>
      <c r="F9" s="4"/>
      <c r="G9" s="4" t="s">
        <v>63</v>
      </c>
      <c r="H9" s="4"/>
      <c r="I9" s="6">
        <v>8</v>
      </c>
      <c r="J9" s="4"/>
      <c r="K9" s="6">
        <v>774590056</v>
      </c>
      <c r="L9" s="4"/>
      <c r="M9" s="6">
        <v>5093194</v>
      </c>
      <c r="N9" s="4"/>
      <c r="O9" s="6">
        <v>769153800</v>
      </c>
      <c r="P9" s="4"/>
      <c r="Q9" s="6">
        <v>10529450</v>
      </c>
      <c r="R9" s="4"/>
      <c r="S9" s="9">
        <v>9.1890108421786843E-7</v>
      </c>
    </row>
    <row r="10" spans="1:19">
      <c r="A10" s="1" t="s">
        <v>64</v>
      </c>
      <c r="C10" s="4" t="s">
        <v>65</v>
      </c>
      <c r="D10" s="4"/>
      <c r="E10" s="4" t="s">
        <v>59</v>
      </c>
      <c r="F10" s="4"/>
      <c r="G10" s="4" t="s">
        <v>66</v>
      </c>
      <c r="H10" s="4"/>
      <c r="I10" s="6">
        <v>8</v>
      </c>
      <c r="J10" s="4"/>
      <c r="K10" s="6">
        <v>123275672410</v>
      </c>
      <c r="L10" s="4"/>
      <c r="M10" s="6">
        <v>1636279814941</v>
      </c>
      <c r="N10" s="4"/>
      <c r="O10" s="6">
        <v>1548896966757</v>
      </c>
      <c r="P10" s="4"/>
      <c r="Q10" s="6">
        <v>210658520594</v>
      </c>
      <c r="R10" s="4"/>
      <c r="S10" s="9">
        <v>1.8384088720071683E-2</v>
      </c>
    </row>
    <row r="11" spans="1:19" ht="24.75" thickBot="1">
      <c r="C11" s="4"/>
      <c r="D11" s="4"/>
      <c r="E11" s="4"/>
      <c r="F11" s="4"/>
      <c r="G11" s="4"/>
      <c r="H11" s="4"/>
      <c r="I11" s="4"/>
      <c r="J11" s="4"/>
      <c r="K11" s="7">
        <f>SUM(K8:K10)</f>
        <v>124051226368</v>
      </c>
      <c r="L11" s="4"/>
      <c r="M11" s="7">
        <f>SUM(M8:M10)</f>
        <v>1636284914431</v>
      </c>
      <c r="N11" s="4"/>
      <c r="O11" s="7">
        <f>SUM(O8:O10)</f>
        <v>1549666120557</v>
      </c>
      <c r="P11" s="4"/>
      <c r="Q11" s="7">
        <f>SUM(Q8:Q10)</f>
        <v>210670020242</v>
      </c>
      <c r="R11" s="4"/>
      <c r="S11" s="10">
        <f>SUM(S8:S10)</f>
        <v>1.8385092289965203E-2</v>
      </c>
    </row>
    <row r="12" spans="1:19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H12"/>
  <sheetViews>
    <sheetView rightToLeft="1" workbookViewId="0">
      <selection activeCell="G7" sqref="G7:G9"/>
    </sheetView>
  </sheetViews>
  <sheetFormatPr defaultRowHeight="24"/>
  <cols>
    <col min="1" max="1" width="25" style="1" bestFit="1" customWidth="1"/>
    <col min="2" max="2" width="1" style="1" customWidth="1"/>
    <col min="3" max="3" width="22.5703125" style="1" bestFit="1" customWidth="1"/>
    <col min="4" max="4" width="1" style="1" customWidth="1"/>
    <col min="5" max="5" width="24.7109375" style="1" bestFit="1" customWidth="1"/>
    <col min="6" max="6" width="1" style="1" customWidth="1"/>
    <col min="7" max="7" width="37.855468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8" ht="24.75">
      <c r="A2" s="14" t="s">
        <v>0</v>
      </c>
      <c r="B2" s="14"/>
      <c r="C2" s="14"/>
      <c r="D2" s="14"/>
      <c r="E2" s="14"/>
      <c r="F2" s="14"/>
      <c r="G2" s="14"/>
    </row>
    <row r="3" spans="1:8" ht="24.75">
      <c r="A3" s="14" t="s">
        <v>67</v>
      </c>
      <c r="B3" s="14"/>
      <c r="C3" s="14"/>
      <c r="D3" s="14"/>
      <c r="E3" s="14"/>
      <c r="F3" s="14"/>
      <c r="G3" s="14"/>
    </row>
    <row r="4" spans="1:8" ht="24.75">
      <c r="A4" s="14" t="s">
        <v>2</v>
      </c>
      <c r="B4" s="14"/>
      <c r="C4" s="14"/>
      <c r="D4" s="14"/>
      <c r="E4" s="14"/>
      <c r="F4" s="14"/>
      <c r="G4" s="14"/>
    </row>
    <row r="6" spans="1:8" ht="24.75">
      <c r="A6" s="15" t="s">
        <v>71</v>
      </c>
      <c r="C6" s="15" t="s">
        <v>54</v>
      </c>
      <c r="E6" s="15" t="s">
        <v>88</v>
      </c>
      <c r="G6" s="15" t="s">
        <v>13</v>
      </c>
    </row>
    <row r="7" spans="1:8">
      <c r="A7" s="1" t="s">
        <v>96</v>
      </c>
      <c r="C7" s="8">
        <v>1227529470982</v>
      </c>
      <c r="D7" s="4"/>
      <c r="E7" s="9">
        <f>C7/$C$10</f>
        <v>1.0009424265600197</v>
      </c>
      <c r="F7" s="4"/>
      <c r="G7" s="9">
        <v>0.10712602859548659</v>
      </c>
      <c r="H7" s="4"/>
    </row>
    <row r="8" spans="1:8">
      <c r="A8" s="1" t="s">
        <v>97</v>
      </c>
      <c r="C8" s="8">
        <v>-1162899096</v>
      </c>
      <c r="D8" s="4"/>
      <c r="E8" s="9">
        <f t="shared" ref="E8:E9" si="0">C8/$C$10</f>
        <v>-9.4824203451793264E-4</v>
      </c>
      <c r="F8" s="4"/>
      <c r="G8" s="9">
        <v>-1.0148576042911824E-4</v>
      </c>
      <c r="H8" s="4"/>
    </row>
    <row r="9" spans="1:8">
      <c r="A9" s="1" t="s">
        <v>98</v>
      </c>
      <c r="C9" s="8">
        <v>7131945</v>
      </c>
      <c r="D9" s="4"/>
      <c r="E9" s="9">
        <f t="shared" si="0"/>
        <v>5.8154744982878524E-6</v>
      </c>
      <c r="F9" s="4"/>
      <c r="G9" s="9">
        <v>6.2240211911184406E-7</v>
      </c>
      <c r="H9" s="4"/>
    </row>
    <row r="10" spans="1:8" ht="24.75" thickBot="1">
      <c r="C10" s="12">
        <f>SUM(C7:C9)</f>
        <v>1226373703831</v>
      </c>
      <c r="D10" s="4"/>
      <c r="E10" s="10">
        <f>SUM(E7:E9)</f>
        <v>1</v>
      </c>
      <c r="F10" s="4"/>
      <c r="G10" s="10">
        <f>SUM(G7:G9)</f>
        <v>0.10702516523717658</v>
      </c>
      <c r="H10" s="4"/>
    </row>
    <row r="11" spans="1:8" ht="24.75" thickTop="1">
      <c r="C11" s="4"/>
      <c r="D11" s="4"/>
      <c r="E11" s="4"/>
      <c r="F11" s="4"/>
      <c r="G11" s="4"/>
      <c r="H11" s="4"/>
    </row>
    <row r="12" spans="1:8">
      <c r="C12" s="4"/>
      <c r="D12" s="4"/>
      <c r="E12" s="4"/>
      <c r="F12" s="4"/>
      <c r="G12" s="4"/>
      <c r="H12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14"/>
  <sheetViews>
    <sheetView rightToLeft="1" workbookViewId="0">
      <selection activeCell="E16" sqref="E16"/>
    </sheetView>
  </sheetViews>
  <sheetFormatPr defaultRowHeight="24"/>
  <cols>
    <col min="1" max="1" width="26.28515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1.5703125" style="1" bestFit="1" customWidth="1"/>
    <col min="8" max="8" width="1" style="1" customWidth="1"/>
    <col min="9" max="9" width="13.42578125" style="1" bestFit="1" customWidth="1"/>
    <col min="10" max="10" width="1" style="1" customWidth="1"/>
    <col min="11" max="11" width="15.28515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4" style="1" bestFit="1" customWidth="1"/>
    <col min="16" max="16" width="1" style="1" customWidth="1"/>
    <col min="17" max="17" width="15.2851562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1" ht="24.75">
      <c r="A3" s="14" t="s">
        <v>67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21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21" ht="24.75">
      <c r="A6" s="15" t="s">
        <v>68</v>
      </c>
      <c r="B6" s="15" t="s">
        <v>68</v>
      </c>
      <c r="C6" s="15" t="s">
        <v>68</v>
      </c>
      <c r="D6" s="15" t="s">
        <v>68</v>
      </c>
      <c r="E6" s="15" t="s">
        <v>68</v>
      </c>
      <c r="F6" s="15" t="s">
        <v>68</v>
      </c>
      <c r="G6" s="15" t="s">
        <v>68</v>
      </c>
      <c r="I6" s="15" t="s">
        <v>69</v>
      </c>
      <c r="J6" s="15" t="s">
        <v>69</v>
      </c>
      <c r="K6" s="15" t="s">
        <v>69</v>
      </c>
      <c r="L6" s="15" t="s">
        <v>69</v>
      </c>
      <c r="M6" s="15" t="s">
        <v>69</v>
      </c>
      <c r="O6" s="15" t="s">
        <v>70</v>
      </c>
      <c r="P6" s="15" t="s">
        <v>70</v>
      </c>
      <c r="Q6" s="15" t="s">
        <v>70</v>
      </c>
      <c r="R6" s="15" t="s">
        <v>70</v>
      </c>
      <c r="S6" s="15" t="s">
        <v>70</v>
      </c>
    </row>
    <row r="7" spans="1:21" ht="24.75">
      <c r="A7" s="15" t="s">
        <v>71</v>
      </c>
      <c r="C7" s="15" t="s">
        <v>72</v>
      </c>
      <c r="E7" s="15" t="s">
        <v>26</v>
      </c>
      <c r="G7" s="15" t="s">
        <v>27</v>
      </c>
      <c r="I7" s="15" t="s">
        <v>73</v>
      </c>
      <c r="K7" s="15" t="s">
        <v>74</v>
      </c>
      <c r="M7" s="15" t="s">
        <v>75</v>
      </c>
      <c r="O7" s="15" t="s">
        <v>73</v>
      </c>
      <c r="Q7" s="15" t="s">
        <v>74</v>
      </c>
      <c r="S7" s="15" t="s">
        <v>75</v>
      </c>
    </row>
    <row r="8" spans="1:21">
      <c r="A8" s="1" t="s">
        <v>57</v>
      </c>
      <c r="C8" s="6">
        <v>9</v>
      </c>
      <c r="D8" s="4"/>
      <c r="E8" s="4" t="s">
        <v>100</v>
      </c>
      <c r="F8" s="4"/>
      <c r="G8" s="6">
        <v>8</v>
      </c>
      <c r="H8" s="4"/>
      <c r="I8" s="6">
        <v>6296</v>
      </c>
      <c r="J8" s="4"/>
      <c r="K8" s="6">
        <v>0</v>
      </c>
      <c r="L8" s="4"/>
      <c r="M8" s="6">
        <v>6296</v>
      </c>
      <c r="N8" s="4"/>
      <c r="O8" s="6">
        <v>25142</v>
      </c>
      <c r="P8" s="4"/>
      <c r="Q8" s="6">
        <v>0</v>
      </c>
      <c r="R8" s="4"/>
      <c r="S8" s="6">
        <v>25142</v>
      </c>
      <c r="T8" s="4"/>
      <c r="U8" s="4"/>
    </row>
    <row r="9" spans="1:21">
      <c r="A9" s="1" t="s">
        <v>61</v>
      </c>
      <c r="C9" s="6">
        <v>17</v>
      </c>
      <c r="D9" s="4"/>
      <c r="E9" s="4" t="s">
        <v>100</v>
      </c>
      <c r="F9" s="4"/>
      <c r="G9" s="6">
        <v>8</v>
      </c>
      <c r="H9" s="4"/>
      <c r="I9" s="6">
        <v>5093194</v>
      </c>
      <c r="J9" s="4"/>
      <c r="K9" s="6">
        <v>0</v>
      </c>
      <c r="L9" s="4"/>
      <c r="M9" s="6">
        <v>5093194</v>
      </c>
      <c r="N9" s="4"/>
      <c r="O9" s="6">
        <v>30179940</v>
      </c>
      <c r="P9" s="4"/>
      <c r="Q9" s="6">
        <v>0</v>
      </c>
      <c r="R9" s="4"/>
      <c r="S9" s="6">
        <v>30179940</v>
      </c>
      <c r="T9" s="4"/>
      <c r="U9" s="4"/>
    </row>
    <row r="10" spans="1:21">
      <c r="A10" s="1" t="s">
        <v>64</v>
      </c>
      <c r="C10" s="6">
        <v>1</v>
      </c>
      <c r="D10" s="4"/>
      <c r="E10" s="4" t="s">
        <v>100</v>
      </c>
      <c r="F10" s="4"/>
      <c r="G10" s="6">
        <v>8</v>
      </c>
      <c r="H10" s="4"/>
      <c r="I10" s="6">
        <v>2032455</v>
      </c>
      <c r="J10" s="4"/>
      <c r="K10" s="6">
        <v>0</v>
      </c>
      <c r="L10" s="4"/>
      <c r="M10" s="6">
        <v>2032455</v>
      </c>
      <c r="N10" s="4"/>
      <c r="O10" s="6">
        <v>3845592</v>
      </c>
      <c r="P10" s="4"/>
      <c r="Q10" s="6">
        <v>0</v>
      </c>
      <c r="R10" s="4"/>
      <c r="S10" s="6">
        <v>3845592</v>
      </c>
      <c r="T10" s="4"/>
      <c r="U10" s="4"/>
    </row>
    <row r="11" spans="1:21" ht="24.75" thickBot="1">
      <c r="C11" s="4"/>
      <c r="D11" s="4"/>
      <c r="E11" s="4"/>
      <c r="F11" s="4"/>
      <c r="G11" s="4"/>
      <c r="H11" s="4"/>
      <c r="I11" s="7">
        <f>SUM(I8:I10)</f>
        <v>7131945</v>
      </c>
      <c r="J11" s="4"/>
      <c r="K11" s="7">
        <f>SUM(K8:K10)</f>
        <v>0</v>
      </c>
      <c r="L11" s="4"/>
      <c r="M11" s="7">
        <f>SUM(M8:M10)</f>
        <v>7131945</v>
      </c>
      <c r="N11" s="4"/>
      <c r="O11" s="7">
        <f>SUM(O8:O10)</f>
        <v>34050674</v>
      </c>
      <c r="P11" s="4"/>
      <c r="Q11" s="7">
        <f>SUM(Q8:Q10)</f>
        <v>0</v>
      </c>
      <c r="R11" s="4"/>
      <c r="S11" s="7">
        <f>SUM(S8:S10)</f>
        <v>34050674</v>
      </c>
      <c r="T11" s="4"/>
      <c r="U11" s="4"/>
    </row>
    <row r="12" spans="1:21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24"/>
  <sheetViews>
    <sheetView rightToLeft="1" workbookViewId="0">
      <selection activeCell="I26" sqref="I26"/>
    </sheetView>
  </sheetViews>
  <sheetFormatPr defaultRowHeight="24"/>
  <cols>
    <col min="1" max="1" width="31.4257812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22.5703125" style="1" bestFit="1" customWidth="1"/>
    <col min="6" max="6" width="1" style="1" customWidth="1"/>
    <col min="7" max="7" width="22.5703125" style="1" bestFit="1" customWidth="1"/>
    <col min="8" max="8" width="1" style="1" customWidth="1"/>
    <col min="9" max="9" width="38.5703125" style="1" bestFit="1" customWidth="1"/>
    <col min="10" max="10" width="1" style="1" customWidth="1"/>
    <col min="11" max="11" width="12.42578125" style="1" bestFit="1" customWidth="1"/>
    <col min="12" max="12" width="1" style="1" customWidth="1"/>
    <col min="13" max="13" width="22.5703125" style="1" bestFit="1" customWidth="1"/>
    <col min="14" max="14" width="1" style="1" customWidth="1"/>
    <col min="15" max="15" width="22.5703125" style="1" bestFit="1" customWidth="1"/>
    <col min="16" max="16" width="1" style="1" customWidth="1"/>
    <col min="17" max="17" width="38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>
      <c r="A3" s="14" t="s">
        <v>67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>
      <c r="A6" s="14" t="s">
        <v>3</v>
      </c>
      <c r="C6" s="15" t="s">
        <v>69</v>
      </c>
      <c r="D6" s="15" t="s">
        <v>69</v>
      </c>
      <c r="E6" s="15" t="s">
        <v>69</v>
      </c>
      <c r="F6" s="15" t="s">
        <v>69</v>
      </c>
      <c r="G6" s="15" t="s">
        <v>69</v>
      </c>
      <c r="H6" s="15" t="s">
        <v>69</v>
      </c>
      <c r="I6" s="15" t="s">
        <v>69</v>
      </c>
      <c r="K6" s="15" t="s">
        <v>70</v>
      </c>
      <c r="L6" s="15" t="s">
        <v>70</v>
      </c>
      <c r="M6" s="15" t="s">
        <v>70</v>
      </c>
      <c r="N6" s="15" t="s">
        <v>70</v>
      </c>
      <c r="O6" s="15" t="s">
        <v>70</v>
      </c>
      <c r="P6" s="15" t="s">
        <v>70</v>
      </c>
      <c r="Q6" s="15" t="s">
        <v>70</v>
      </c>
    </row>
    <row r="7" spans="1:17" ht="24.75">
      <c r="A7" s="15" t="s">
        <v>3</v>
      </c>
      <c r="C7" s="15" t="s">
        <v>7</v>
      </c>
      <c r="E7" s="15" t="s">
        <v>77</v>
      </c>
      <c r="G7" s="15" t="s">
        <v>78</v>
      </c>
      <c r="I7" s="15" t="s">
        <v>79</v>
      </c>
      <c r="K7" s="15" t="s">
        <v>7</v>
      </c>
      <c r="M7" s="15" t="s">
        <v>77</v>
      </c>
      <c r="O7" s="15" t="s">
        <v>78</v>
      </c>
      <c r="Q7" s="15" t="s">
        <v>79</v>
      </c>
    </row>
    <row r="8" spans="1:17">
      <c r="A8" s="1" t="s">
        <v>17</v>
      </c>
      <c r="C8" s="8">
        <v>322200</v>
      </c>
      <c r="D8" s="8"/>
      <c r="E8" s="8">
        <v>598542885000</v>
      </c>
      <c r="F8" s="8"/>
      <c r="G8" s="8">
        <v>533307199980</v>
      </c>
      <c r="H8" s="8"/>
      <c r="I8" s="8">
        <f>E8-G8</f>
        <v>65235685020</v>
      </c>
      <c r="J8" s="8"/>
      <c r="K8" s="8">
        <v>322200</v>
      </c>
      <c r="L8" s="8"/>
      <c r="M8" s="8">
        <v>598542885000</v>
      </c>
      <c r="N8" s="8"/>
      <c r="O8" s="8">
        <v>451475425356</v>
      </c>
      <c r="P8" s="8"/>
      <c r="Q8" s="8">
        <f>M8-O8</f>
        <v>147067459644</v>
      </c>
    </row>
    <row r="9" spans="1:17">
      <c r="A9" s="1" t="s">
        <v>16</v>
      </c>
      <c r="C9" s="8">
        <v>993800</v>
      </c>
      <c r="D9" s="8"/>
      <c r="E9" s="8">
        <v>1859060665750</v>
      </c>
      <c r="F9" s="8"/>
      <c r="G9" s="8">
        <v>1642062164158</v>
      </c>
      <c r="H9" s="8"/>
      <c r="I9" s="8">
        <f t="shared" ref="I9:I19" si="0">E9-G9</f>
        <v>216998501592</v>
      </c>
      <c r="J9" s="8"/>
      <c r="K9" s="8">
        <v>993800</v>
      </c>
      <c r="L9" s="8"/>
      <c r="M9" s="8">
        <v>1859060665750</v>
      </c>
      <c r="N9" s="8"/>
      <c r="O9" s="8">
        <v>1418639499435</v>
      </c>
      <c r="P9" s="8"/>
      <c r="Q9" s="8">
        <f t="shared" ref="Q9:Q19" si="1">M9-O9</f>
        <v>440421166315</v>
      </c>
    </row>
    <row r="10" spans="1:17">
      <c r="A10" s="1" t="s">
        <v>18</v>
      </c>
      <c r="C10" s="8">
        <v>99900</v>
      </c>
      <c r="D10" s="8"/>
      <c r="E10" s="8">
        <v>187377684750</v>
      </c>
      <c r="F10" s="8"/>
      <c r="G10" s="8">
        <v>166031587810</v>
      </c>
      <c r="H10" s="8"/>
      <c r="I10" s="8">
        <f t="shared" si="0"/>
        <v>21346096940</v>
      </c>
      <c r="J10" s="8"/>
      <c r="K10" s="8">
        <v>99900</v>
      </c>
      <c r="L10" s="8"/>
      <c r="M10" s="8">
        <v>187377684750</v>
      </c>
      <c r="N10" s="8"/>
      <c r="O10" s="8">
        <v>145361560745</v>
      </c>
      <c r="P10" s="8"/>
      <c r="Q10" s="8">
        <f t="shared" si="1"/>
        <v>42016124005</v>
      </c>
    </row>
    <row r="11" spans="1:17">
      <c r="A11" s="1" t="s">
        <v>19</v>
      </c>
      <c r="C11" s="8">
        <v>3474400</v>
      </c>
      <c r="D11" s="8"/>
      <c r="E11" s="8">
        <v>6471965140073</v>
      </c>
      <c r="F11" s="8"/>
      <c r="G11" s="8">
        <v>5763348616963</v>
      </c>
      <c r="H11" s="8"/>
      <c r="I11" s="8">
        <f t="shared" si="0"/>
        <v>708616523110</v>
      </c>
      <c r="J11" s="8"/>
      <c r="K11" s="8">
        <v>3474400</v>
      </c>
      <c r="L11" s="8"/>
      <c r="M11" s="8">
        <v>6471965140073</v>
      </c>
      <c r="N11" s="8"/>
      <c r="O11" s="8">
        <v>5190789237657</v>
      </c>
      <c r="P11" s="8"/>
      <c r="Q11" s="8">
        <f t="shared" si="1"/>
        <v>1281175902416</v>
      </c>
    </row>
    <row r="12" spans="1:17">
      <c r="A12" s="1" t="s">
        <v>15</v>
      </c>
      <c r="C12" s="8">
        <v>936200</v>
      </c>
      <c r="D12" s="8"/>
      <c r="E12" s="8">
        <v>1749908177125</v>
      </c>
      <c r="F12" s="8"/>
      <c r="G12" s="8">
        <v>1548604173713</v>
      </c>
      <c r="H12" s="8"/>
      <c r="I12" s="8">
        <f t="shared" si="0"/>
        <v>201304003412</v>
      </c>
      <c r="J12" s="8"/>
      <c r="K12" s="8">
        <v>936200</v>
      </c>
      <c r="L12" s="8"/>
      <c r="M12" s="8">
        <v>1749908177125</v>
      </c>
      <c r="N12" s="8"/>
      <c r="O12" s="8">
        <v>1293140791534</v>
      </c>
      <c r="P12" s="8"/>
      <c r="Q12" s="8">
        <f t="shared" si="1"/>
        <v>456767385591</v>
      </c>
    </row>
    <row r="13" spans="1:17">
      <c r="A13" s="1" t="s">
        <v>40</v>
      </c>
      <c r="C13" s="8">
        <v>20800</v>
      </c>
      <c r="D13" s="8"/>
      <c r="E13" s="8">
        <v>18982798744</v>
      </c>
      <c r="F13" s="8"/>
      <c r="G13" s="8">
        <v>18716607000</v>
      </c>
      <c r="H13" s="8"/>
      <c r="I13" s="8">
        <f>E13-G13</f>
        <v>266191744</v>
      </c>
      <c r="J13" s="8"/>
      <c r="K13" s="8">
        <v>20800</v>
      </c>
      <c r="L13" s="8"/>
      <c r="M13" s="8">
        <v>18982798744</v>
      </c>
      <c r="N13" s="8"/>
      <c r="O13" s="8">
        <v>18071923870</v>
      </c>
      <c r="P13" s="8"/>
      <c r="Q13" s="8">
        <f t="shared" si="1"/>
        <v>910874874</v>
      </c>
    </row>
    <row r="14" spans="1:17">
      <c r="A14" s="1" t="s">
        <v>43</v>
      </c>
      <c r="C14" s="8">
        <v>62000</v>
      </c>
      <c r="D14" s="8"/>
      <c r="E14" s="8">
        <v>40104869674</v>
      </c>
      <c r="F14" s="8"/>
      <c r="G14" s="8">
        <v>40230706862</v>
      </c>
      <c r="H14" s="8"/>
      <c r="I14" s="8">
        <f t="shared" si="0"/>
        <v>-125837188</v>
      </c>
      <c r="J14" s="8"/>
      <c r="K14" s="8">
        <v>62000</v>
      </c>
      <c r="L14" s="8"/>
      <c r="M14" s="8">
        <v>40104869674</v>
      </c>
      <c r="N14" s="8"/>
      <c r="O14" s="8">
        <v>39846996423</v>
      </c>
      <c r="P14" s="8"/>
      <c r="Q14" s="8">
        <f t="shared" si="1"/>
        <v>257873251</v>
      </c>
    </row>
    <row r="15" spans="1:17">
      <c r="A15" s="1" t="s">
        <v>39</v>
      </c>
      <c r="C15" s="8">
        <v>9200</v>
      </c>
      <c r="D15" s="8"/>
      <c r="E15" s="8">
        <v>6012582021</v>
      </c>
      <c r="F15" s="8"/>
      <c r="G15" s="8">
        <v>6095734947</v>
      </c>
      <c r="H15" s="8"/>
      <c r="I15" s="8">
        <f t="shared" si="0"/>
        <v>-83152926</v>
      </c>
      <c r="J15" s="8"/>
      <c r="K15" s="8">
        <v>9200</v>
      </c>
      <c r="L15" s="8"/>
      <c r="M15" s="8">
        <v>6012582021</v>
      </c>
      <c r="N15" s="8"/>
      <c r="O15" s="8">
        <v>6005315341</v>
      </c>
      <c r="P15" s="8"/>
      <c r="Q15" s="8">
        <f t="shared" si="1"/>
        <v>7266680</v>
      </c>
    </row>
    <row r="16" spans="1:17">
      <c r="A16" s="1" t="s">
        <v>33</v>
      </c>
      <c r="C16" s="8">
        <v>13800</v>
      </c>
      <c r="D16" s="8"/>
      <c r="E16" s="8">
        <v>8416474237</v>
      </c>
      <c r="F16" s="8"/>
      <c r="G16" s="8">
        <v>8478562981</v>
      </c>
      <c r="H16" s="8"/>
      <c r="I16" s="8">
        <f t="shared" si="0"/>
        <v>-62088744</v>
      </c>
      <c r="J16" s="8"/>
      <c r="K16" s="8">
        <v>13800</v>
      </c>
      <c r="L16" s="8"/>
      <c r="M16" s="8">
        <v>8416474237</v>
      </c>
      <c r="N16" s="8"/>
      <c r="O16" s="8">
        <v>8427512240</v>
      </c>
      <c r="P16" s="8"/>
      <c r="Q16" s="8">
        <f t="shared" si="1"/>
        <v>-11038003</v>
      </c>
    </row>
    <row r="17" spans="1:17">
      <c r="A17" s="1" t="s">
        <v>29</v>
      </c>
      <c r="C17" s="8">
        <v>20000</v>
      </c>
      <c r="D17" s="8"/>
      <c r="E17" s="8">
        <v>12137799625</v>
      </c>
      <c r="F17" s="8"/>
      <c r="G17" s="8">
        <v>12264576642</v>
      </c>
      <c r="H17" s="8"/>
      <c r="I17" s="8">
        <f t="shared" si="0"/>
        <v>-126777017</v>
      </c>
      <c r="J17" s="8"/>
      <c r="K17" s="8">
        <v>20000</v>
      </c>
      <c r="L17" s="8"/>
      <c r="M17" s="8">
        <v>12137799625</v>
      </c>
      <c r="N17" s="8"/>
      <c r="O17" s="8">
        <v>12180791831</v>
      </c>
      <c r="P17" s="8"/>
      <c r="Q17" s="8">
        <f t="shared" si="1"/>
        <v>-42992206</v>
      </c>
    </row>
    <row r="18" spans="1:17">
      <c r="A18" s="1" t="s">
        <v>45</v>
      </c>
      <c r="C18" s="8">
        <v>100000</v>
      </c>
      <c r="D18" s="8"/>
      <c r="E18" s="8">
        <v>83974776812</v>
      </c>
      <c r="F18" s="8"/>
      <c r="G18" s="8">
        <v>83234910937</v>
      </c>
      <c r="H18" s="8"/>
      <c r="I18" s="8">
        <f t="shared" si="0"/>
        <v>739865875</v>
      </c>
      <c r="J18" s="8"/>
      <c r="K18" s="8">
        <v>100000</v>
      </c>
      <c r="L18" s="8"/>
      <c r="M18" s="8">
        <v>83974776812</v>
      </c>
      <c r="N18" s="8"/>
      <c r="O18" s="8">
        <v>82750995900</v>
      </c>
      <c r="P18" s="8"/>
      <c r="Q18" s="8">
        <f t="shared" si="1"/>
        <v>1223780912</v>
      </c>
    </row>
    <row r="19" spans="1:17">
      <c r="A19" s="1" t="s">
        <v>80</v>
      </c>
      <c r="C19" s="8">
        <v>122800</v>
      </c>
      <c r="D19" s="8"/>
      <c r="E19" s="8">
        <v>210940034719</v>
      </c>
      <c r="F19" s="8"/>
      <c r="G19" s="8">
        <v>214044864783</v>
      </c>
      <c r="H19" s="8"/>
      <c r="I19" s="8">
        <f t="shared" si="0"/>
        <v>-3104830064</v>
      </c>
      <c r="J19" s="8"/>
      <c r="K19" s="8">
        <v>122800</v>
      </c>
      <c r="L19" s="8"/>
      <c r="M19" s="8">
        <v>210940034719</v>
      </c>
      <c r="N19" s="8"/>
      <c r="O19" s="8">
        <v>214044864783</v>
      </c>
      <c r="P19" s="8"/>
      <c r="Q19" s="8">
        <f t="shared" si="1"/>
        <v>-3104830064</v>
      </c>
    </row>
    <row r="20" spans="1:17" ht="24.75" thickBot="1">
      <c r="C20" s="8"/>
      <c r="D20" s="8"/>
      <c r="E20" s="12">
        <f>SUM(E8:E19)</f>
        <v>11247423888530</v>
      </c>
      <c r="F20" s="8"/>
      <c r="G20" s="12">
        <f>SUM(G8:G19)</f>
        <v>10036419706776</v>
      </c>
      <c r="H20" s="8"/>
      <c r="I20" s="12">
        <f>SUM(I8:I19)</f>
        <v>1211004181754</v>
      </c>
      <c r="J20" s="8"/>
      <c r="K20" s="8"/>
      <c r="L20" s="8"/>
      <c r="M20" s="12">
        <f>SUM(M8:M19)</f>
        <v>11247423888530</v>
      </c>
      <c r="N20" s="8"/>
      <c r="O20" s="12">
        <f>SUM(O8:O19)</f>
        <v>8880734915115</v>
      </c>
      <c r="P20" s="8"/>
      <c r="Q20" s="12">
        <f>SUM(Q8:Q19)</f>
        <v>2366688973415</v>
      </c>
    </row>
    <row r="21" spans="1:17" ht="24.75" thickTop="1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>
      <c r="I24" s="8"/>
      <c r="J24" s="13"/>
      <c r="K24" s="13"/>
      <c r="L24" s="13"/>
      <c r="M24" s="13"/>
      <c r="N24" s="13"/>
      <c r="O24" s="13"/>
      <c r="P24" s="13"/>
      <c r="Q24" s="8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30"/>
  <sheetViews>
    <sheetView rightToLeft="1" workbookViewId="0">
      <selection activeCell="I26" sqref="I26"/>
    </sheetView>
  </sheetViews>
  <sheetFormatPr defaultRowHeight="24"/>
  <cols>
    <col min="1" max="1" width="31.42578125" style="1" bestFit="1" customWidth="1"/>
    <col min="2" max="2" width="1" style="1" customWidth="1"/>
    <col min="3" max="3" width="9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9.140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>
      <c r="A3" s="14" t="s">
        <v>67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>
      <c r="A6" s="14" t="s">
        <v>3</v>
      </c>
      <c r="C6" s="15" t="s">
        <v>69</v>
      </c>
      <c r="D6" s="15" t="s">
        <v>69</v>
      </c>
      <c r="E6" s="15" t="s">
        <v>69</v>
      </c>
      <c r="F6" s="15" t="s">
        <v>69</v>
      </c>
      <c r="G6" s="15" t="s">
        <v>69</v>
      </c>
      <c r="H6" s="15" t="s">
        <v>69</v>
      </c>
      <c r="I6" s="15" t="s">
        <v>69</v>
      </c>
      <c r="K6" s="15" t="s">
        <v>70</v>
      </c>
      <c r="L6" s="15" t="s">
        <v>70</v>
      </c>
      <c r="M6" s="15" t="s">
        <v>70</v>
      </c>
      <c r="N6" s="15" t="s">
        <v>70</v>
      </c>
      <c r="O6" s="15" t="s">
        <v>70</v>
      </c>
      <c r="P6" s="15" t="s">
        <v>70</v>
      </c>
      <c r="Q6" s="15" t="s">
        <v>70</v>
      </c>
    </row>
    <row r="7" spans="1:17" ht="24.75">
      <c r="A7" s="15" t="s">
        <v>3</v>
      </c>
      <c r="C7" s="15" t="s">
        <v>7</v>
      </c>
      <c r="E7" s="15" t="s">
        <v>77</v>
      </c>
      <c r="G7" s="15" t="s">
        <v>78</v>
      </c>
      <c r="I7" s="15" t="s">
        <v>81</v>
      </c>
      <c r="K7" s="15" t="s">
        <v>7</v>
      </c>
      <c r="M7" s="15" t="s">
        <v>77</v>
      </c>
      <c r="O7" s="15" t="s">
        <v>78</v>
      </c>
      <c r="Q7" s="15" t="s">
        <v>81</v>
      </c>
    </row>
    <row r="8" spans="1:17">
      <c r="A8" s="1" t="s">
        <v>16</v>
      </c>
      <c r="C8" s="8">
        <v>500</v>
      </c>
      <c r="D8" s="8"/>
      <c r="E8" s="8">
        <v>891908522</v>
      </c>
      <c r="F8" s="8"/>
      <c r="G8" s="8">
        <v>713744968</v>
      </c>
      <c r="H8" s="8"/>
      <c r="I8" s="8">
        <f>E8-G8</f>
        <v>178163554</v>
      </c>
      <c r="J8" s="8"/>
      <c r="K8" s="8">
        <v>11800</v>
      </c>
      <c r="L8" s="8"/>
      <c r="M8" s="8">
        <v>17657468371</v>
      </c>
      <c r="N8" s="8"/>
      <c r="O8" s="8">
        <v>16317932984</v>
      </c>
      <c r="P8" s="8"/>
      <c r="Q8" s="8">
        <f>M8-O8</f>
        <v>1339535387</v>
      </c>
    </row>
    <row r="9" spans="1:17">
      <c r="A9" s="1" t="s">
        <v>19</v>
      </c>
      <c r="C9" s="8">
        <v>40900</v>
      </c>
      <c r="D9" s="8"/>
      <c r="E9" s="8">
        <v>74182540653</v>
      </c>
      <c r="F9" s="8"/>
      <c r="G9" s="8">
        <v>61105019603</v>
      </c>
      <c r="H9" s="8"/>
      <c r="I9" s="8">
        <f t="shared" ref="I9:I20" si="0">E9-G9</f>
        <v>13077521050</v>
      </c>
      <c r="J9" s="8"/>
      <c r="K9" s="8">
        <v>513000</v>
      </c>
      <c r="L9" s="8"/>
      <c r="M9" s="8">
        <v>758193379038</v>
      </c>
      <c r="N9" s="8"/>
      <c r="O9" s="8">
        <v>720441827611</v>
      </c>
      <c r="P9" s="8"/>
      <c r="Q9" s="8">
        <f t="shared" ref="Q9:Q20" si="1">M9-O9</f>
        <v>37751551427</v>
      </c>
    </row>
    <row r="10" spans="1:17">
      <c r="A10" s="1" t="s">
        <v>18</v>
      </c>
      <c r="C10" s="8">
        <v>500</v>
      </c>
      <c r="D10" s="8"/>
      <c r="E10" s="8">
        <v>898875100</v>
      </c>
      <c r="F10" s="8"/>
      <c r="G10" s="8">
        <v>727535339</v>
      </c>
      <c r="H10" s="8"/>
      <c r="I10" s="8">
        <f t="shared" si="0"/>
        <v>171339761</v>
      </c>
      <c r="J10" s="8"/>
      <c r="K10" s="8">
        <v>48300</v>
      </c>
      <c r="L10" s="8"/>
      <c r="M10" s="8">
        <v>73240184713</v>
      </c>
      <c r="N10" s="8"/>
      <c r="O10" s="8">
        <v>66667170460</v>
      </c>
      <c r="P10" s="8"/>
      <c r="Q10" s="8">
        <f t="shared" si="1"/>
        <v>6573014253</v>
      </c>
    </row>
    <row r="11" spans="1:17">
      <c r="A11" s="1" t="s">
        <v>17</v>
      </c>
      <c r="C11" s="8">
        <v>500</v>
      </c>
      <c r="D11" s="8"/>
      <c r="E11" s="8">
        <v>895279500</v>
      </c>
      <c r="F11" s="8"/>
      <c r="G11" s="8">
        <v>700613634</v>
      </c>
      <c r="H11" s="8"/>
      <c r="I11" s="8">
        <f t="shared" si="0"/>
        <v>194665866</v>
      </c>
      <c r="J11" s="8"/>
      <c r="K11" s="8">
        <v>46100</v>
      </c>
      <c r="L11" s="8"/>
      <c r="M11" s="8">
        <v>68566059933</v>
      </c>
      <c r="N11" s="8"/>
      <c r="O11" s="8">
        <v>63506448262</v>
      </c>
      <c r="P11" s="8"/>
      <c r="Q11" s="8">
        <f t="shared" si="1"/>
        <v>5059611671</v>
      </c>
    </row>
    <row r="12" spans="1:17">
      <c r="A12" s="1" t="s">
        <v>15</v>
      </c>
      <c r="C12" s="8">
        <v>1000</v>
      </c>
      <c r="D12" s="8"/>
      <c r="E12" s="8">
        <v>1788236212</v>
      </c>
      <c r="F12" s="8"/>
      <c r="G12" s="8">
        <v>1381265535</v>
      </c>
      <c r="H12" s="8"/>
      <c r="I12" s="8">
        <f t="shared" si="0"/>
        <v>406970677</v>
      </c>
      <c r="J12" s="8"/>
      <c r="K12" s="8">
        <v>19100</v>
      </c>
      <c r="L12" s="8"/>
      <c r="M12" s="8">
        <v>30123406173</v>
      </c>
      <c r="N12" s="8"/>
      <c r="O12" s="8">
        <v>26255463734</v>
      </c>
      <c r="P12" s="8"/>
      <c r="Q12" s="8">
        <f t="shared" si="1"/>
        <v>3867942439</v>
      </c>
    </row>
    <row r="13" spans="1:17">
      <c r="A13" s="1" t="s">
        <v>36</v>
      </c>
      <c r="C13" s="8">
        <v>26900</v>
      </c>
      <c r="D13" s="8"/>
      <c r="E13" s="8">
        <v>26316610251</v>
      </c>
      <c r="F13" s="8"/>
      <c r="G13" s="8">
        <v>24982881031</v>
      </c>
      <c r="H13" s="8"/>
      <c r="I13" s="8">
        <f t="shared" si="0"/>
        <v>1333729220</v>
      </c>
      <c r="J13" s="8"/>
      <c r="K13" s="8">
        <v>26900</v>
      </c>
      <c r="L13" s="8"/>
      <c r="M13" s="8">
        <v>26316610251</v>
      </c>
      <c r="N13" s="8"/>
      <c r="O13" s="8">
        <v>24982881031</v>
      </c>
      <c r="P13" s="8"/>
      <c r="Q13" s="8">
        <f t="shared" si="1"/>
        <v>1333729220</v>
      </c>
    </row>
    <row r="14" spans="1:17">
      <c r="A14" s="1" t="s">
        <v>82</v>
      </c>
      <c r="C14" s="8">
        <v>0</v>
      </c>
      <c r="D14" s="8"/>
      <c r="E14" s="8">
        <v>0</v>
      </c>
      <c r="F14" s="8"/>
      <c r="G14" s="8">
        <v>0</v>
      </c>
      <c r="H14" s="8"/>
      <c r="I14" s="8">
        <f t="shared" si="0"/>
        <v>0</v>
      </c>
      <c r="J14" s="8"/>
      <c r="K14" s="8">
        <v>16800</v>
      </c>
      <c r="L14" s="8"/>
      <c r="M14" s="8">
        <v>10850832930</v>
      </c>
      <c r="N14" s="8"/>
      <c r="O14" s="8">
        <v>10632472515</v>
      </c>
      <c r="P14" s="8"/>
      <c r="Q14" s="8">
        <f t="shared" si="1"/>
        <v>218360415</v>
      </c>
    </row>
    <row r="15" spans="1:17">
      <c r="A15" s="1" t="s">
        <v>40</v>
      </c>
      <c r="C15" s="8">
        <v>0</v>
      </c>
      <c r="D15" s="8"/>
      <c r="E15" s="8">
        <v>0</v>
      </c>
      <c r="F15" s="8"/>
      <c r="G15" s="8">
        <v>0</v>
      </c>
      <c r="H15" s="8"/>
      <c r="I15" s="8">
        <f t="shared" si="0"/>
        <v>0</v>
      </c>
      <c r="J15" s="8"/>
      <c r="K15" s="8">
        <v>40100</v>
      </c>
      <c r="L15" s="8"/>
      <c r="M15" s="8">
        <v>35745170015</v>
      </c>
      <c r="N15" s="8"/>
      <c r="O15" s="8">
        <v>34840583999</v>
      </c>
      <c r="P15" s="8"/>
      <c r="Q15" s="8">
        <f t="shared" si="1"/>
        <v>904586016</v>
      </c>
    </row>
    <row r="16" spans="1:17">
      <c r="A16" s="1" t="s">
        <v>83</v>
      </c>
      <c r="C16" s="8">
        <v>0</v>
      </c>
      <c r="D16" s="8"/>
      <c r="E16" s="8">
        <v>0</v>
      </c>
      <c r="F16" s="8"/>
      <c r="G16" s="8">
        <v>0</v>
      </c>
      <c r="H16" s="8"/>
      <c r="I16" s="8">
        <f t="shared" si="0"/>
        <v>0</v>
      </c>
      <c r="J16" s="8"/>
      <c r="K16" s="8">
        <v>69100</v>
      </c>
      <c r="L16" s="8"/>
      <c r="M16" s="8">
        <v>63881047467</v>
      </c>
      <c r="N16" s="8"/>
      <c r="O16" s="8">
        <v>62109640586</v>
      </c>
      <c r="P16" s="8"/>
      <c r="Q16" s="8">
        <f t="shared" si="1"/>
        <v>1771406881</v>
      </c>
    </row>
    <row r="17" spans="1:17">
      <c r="A17" s="1" t="s">
        <v>84</v>
      </c>
      <c r="C17" s="8">
        <v>0</v>
      </c>
      <c r="D17" s="8"/>
      <c r="E17" s="8">
        <v>0</v>
      </c>
      <c r="F17" s="8"/>
      <c r="G17" s="8">
        <v>0</v>
      </c>
      <c r="H17" s="8"/>
      <c r="I17" s="8">
        <f t="shared" si="0"/>
        <v>0</v>
      </c>
      <c r="J17" s="8"/>
      <c r="K17" s="8">
        <v>3900</v>
      </c>
      <c r="L17" s="8"/>
      <c r="M17" s="8">
        <v>3690524974</v>
      </c>
      <c r="N17" s="8"/>
      <c r="O17" s="8">
        <v>3583294410</v>
      </c>
      <c r="P17" s="8"/>
      <c r="Q17" s="8">
        <f t="shared" si="1"/>
        <v>107230564</v>
      </c>
    </row>
    <row r="18" spans="1:17">
      <c r="A18" s="1" t="s">
        <v>39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f t="shared" si="0"/>
        <v>0</v>
      </c>
      <c r="J18" s="8"/>
      <c r="K18" s="8">
        <v>40800</v>
      </c>
      <c r="L18" s="8"/>
      <c r="M18" s="8">
        <v>27020909577</v>
      </c>
      <c r="N18" s="8"/>
      <c r="O18" s="8">
        <v>26632268024</v>
      </c>
      <c r="P18" s="8"/>
      <c r="Q18" s="8">
        <f t="shared" si="1"/>
        <v>388641553</v>
      </c>
    </row>
    <row r="19" spans="1:17">
      <c r="A19" s="1" t="s">
        <v>43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f t="shared" si="0"/>
        <v>0</v>
      </c>
      <c r="J19" s="8"/>
      <c r="K19" s="8">
        <v>12000</v>
      </c>
      <c r="L19" s="8"/>
      <c r="M19" s="8">
        <v>7681007565</v>
      </c>
      <c r="N19" s="8"/>
      <c r="O19" s="8">
        <v>7712321887</v>
      </c>
      <c r="P19" s="8"/>
      <c r="Q19" s="8">
        <f t="shared" si="1"/>
        <v>-31314322</v>
      </c>
    </row>
    <row r="20" spans="1:17">
      <c r="A20" s="1" t="s">
        <v>33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f t="shared" si="0"/>
        <v>0</v>
      </c>
      <c r="J20" s="8"/>
      <c r="K20" s="8">
        <v>37500</v>
      </c>
      <c r="L20" s="8"/>
      <c r="M20" s="8">
        <v>22647382425</v>
      </c>
      <c r="N20" s="8"/>
      <c r="O20" s="8">
        <v>22900848465</v>
      </c>
      <c r="P20" s="8"/>
      <c r="Q20" s="8">
        <f t="shared" si="1"/>
        <v>-253466040</v>
      </c>
    </row>
    <row r="21" spans="1:17" ht="24.75" thickBot="1">
      <c r="C21" s="8"/>
      <c r="D21" s="8"/>
      <c r="E21" s="12">
        <f>SUM(E8:E20)</f>
        <v>104973450238</v>
      </c>
      <c r="F21" s="8"/>
      <c r="G21" s="12">
        <f>SUM(G8:G20)</f>
        <v>89611060110</v>
      </c>
      <c r="H21" s="8"/>
      <c r="I21" s="12">
        <f>SUM(I8:I20)</f>
        <v>15362390128</v>
      </c>
      <c r="J21" s="8"/>
      <c r="K21" s="8"/>
      <c r="L21" s="8"/>
      <c r="M21" s="12">
        <f>SUM(M8:M20)</f>
        <v>1145613983432</v>
      </c>
      <c r="N21" s="8"/>
      <c r="O21" s="12">
        <f>SUM(O8:O20)</f>
        <v>1086583153968</v>
      </c>
      <c r="P21" s="8"/>
      <c r="Q21" s="12">
        <f>SUM(Q8:Q20)</f>
        <v>59030829464</v>
      </c>
    </row>
    <row r="22" spans="1:17" ht="24.75" thickTop="1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>
      <c r="I23" s="6"/>
      <c r="J23" s="4"/>
      <c r="K23" s="4"/>
      <c r="L23" s="4"/>
      <c r="M23" s="4"/>
      <c r="N23" s="4"/>
      <c r="O23" s="4"/>
      <c r="P23" s="4"/>
      <c r="Q23" s="6"/>
    </row>
    <row r="24" spans="1:17">
      <c r="I24" s="6"/>
      <c r="J24" s="4"/>
      <c r="K24" s="4"/>
      <c r="L24" s="4"/>
      <c r="M24" s="4"/>
      <c r="N24" s="4"/>
      <c r="O24" s="4"/>
      <c r="P24" s="4"/>
      <c r="Q24" s="6"/>
    </row>
    <row r="25" spans="1:17">
      <c r="I25" s="4"/>
      <c r="J25" s="4"/>
      <c r="K25" s="4"/>
      <c r="L25" s="4"/>
      <c r="M25" s="4"/>
      <c r="N25" s="4"/>
      <c r="O25" s="4"/>
      <c r="P25" s="4"/>
      <c r="Q25" s="6"/>
    </row>
    <row r="26" spans="1:17">
      <c r="I26" s="4"/>
      <c r="J26" s="4"/>
      <c r="K26" s="4"/>
      <c r="L26" s="4"/>
      <c r="M26" s="4"/>
      <c r="N26" s="4"/>
      <c r="O26" s="4"/>
      <c r="P26" s="4"/>
      <c r="Q26" s="4"/>
    </row>
    <row r="27" spans="1:17">
      <c r="I27" s="4"/>
      <c r="J27" s="4"/>
      <c r="K27" s="4"/>
      <c r="L27" s="4"/>
      <c r="M27" s="4"/>
      <c r="N27" s="4"/>
      <c r="O27" s="4"/>
      <c r="P27" s="4"/>
      <c r="Q27" s="4"/>
    </row>
    <row r="28" spans="1:17">
      <c r="I28" s="8"/>
      <c r="J28" s="8"/>
      <c r="K28" s="8"/>
      <c r="L28" s="8"/>
      <c r="M28" s="8"/>
      <c r="N28" s="8"/>
      <c r="O28" s="8"/>
      <c r="P28" s="8"/>
      <c r="Q28" s="8"/>
    </row>
    <row r="29" spans="1:17">
      <c r="I29" s="6"/>
      <c r="J29" s="4"/>
      <c r="K29" s="4"/>
      <c r="L29" s="4"/>
      <c r="M29" s="4"/>
      <c r="N29" s="4"/>
      <c r="O29" s="4"/>
      <c r="P29" s="4"/>
      <c r="Q29" s="6"/>
    </row>
    <row r="30" spans="1:17">
      <c r="I30" s="3"/>
      <c r="Q30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Y18"/>
  <sheetViews>
    <sheetView rightToLeft="1" topLeftCell="B1" workbookViewId="0">
      <selection activeCell="U9" sqref="U9"/>
    </sheetView>
  </sheetViews>
  <sheetFormatPr defaultRowHeight="24"/>
  <cols>
    <col min="1" max="1" width="39.5703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9" style="1" bestFit="1" customWidth="1"/>
    <col min="8" max="8" width="1" style="1" customWidth="1"/>
    <col min="9" max="9" width="20.42578125" style="1" bestFit="1" customWidth="1"/>
    <col min="10" max="10" width="1" style="1" customWidth="1"/>
    <col min="11" max="11" width="24.7109375" style="1" bestFit="1" customWidth="1"/>
    <col min="12" max="12" width="1" style="1" customWidth="1"/>
    <col min="13" max="13" width="21.140625" style="1" bestFit="1" customWidth="1"/>
    <col min="14" max="14" width="1" style="1" customWidth="1"/>
    <col min="15" max="15" width="22.5703125" style="1" bestFit="1" customWidth="1"/>
    <col min="16" max="16" width="1" style="1" customWidth="1"/>
    <col min="17" max="17" width="19" style="1" bestFit="1" customWidth="1"/>
    <col min="18" max="18" width="1" style="1" customWidth="1"/>
    <col min="19" max="19" width="22.5703125" style="1" bestFit="1" customWidth="1"/>
    <col min="20" max="20" width="1" style="1" customWidth="1"/>
    <col min="21" max="21" width="24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5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5" ht="24.75">
      <c r="A3" s="14" t="s">
        <v>67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5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6" spans="1:25" ht="24.75">
      <c r="A6" s="14" t="s">
        <v>3</v>
      </c>
      <c r="C6" s="15" t="s">
        <v>69</v>
      </c>
      <c r="D6" s="15" t="s">
        <v>69</v>
      </c>
      <c r="E6" s="15" t="s">
        <v>69</v>
      </c>
      <c r="F6" s="15" t="s">
        <v>69</v>
      </c>
      <c r="G6" s="15" t="s">
        <v>69</v>
      </c>
      <c r="H6" s="15" t="s">
        <v>69</v>
      </c>
      <c r="I6" s="15" t="s">
        <v>69</v>
      </c>
      <c r="J6" s="15" t="s">
        <v>69</v>
      </c>
      <c r="K6" s="15" t="s">
        <v>69</v>
      </c>
      <c r="M6" s="15" t="s">
        <v>70</v>
      </c>
      <c r="N6" s="15" t="s">
        <v>70</v>
      </c>
      <c r="O6" s="15" t="s">
        <v>70</v>
      </c>
      <c r="P6" s="15" t="s">
        <v>70</v>
      </c>
      <c r="Q6" s="15" t="s">
        <v>70</v>
      </c>
      <c r="R6" s="15" t="s">
        <v>70</v>
      </c>
      <c r="S6" s="15" t="s">
        <v>70</v>
      </c>
      <c r="T6" s="15" t="s">
        <v>70</v>
      </c>
      <c r="U6" s="15" t="s">
        <v>70</v>
      </c>
    </row>
    <row r="7" spans="1:25" ht="24.75">
      <c r="A7" s="15" t="s">
        <v>3</v>
      </c>
      <c r="C7" s="15" t="s">
        <v>85</v>
      </c>
      <c r="E7" s="15" t="s">
        <v>86</v>
      </c>
      <c r="G7" s="15" t="s">
        <v>87</v>
      </c>
      <c r="I7" s="15" t="s">
        <v>54</v>
      </c>
      <c r="K7" s="15" t="s">
        <v>88</v>
      </c>
      <c r="M7" s="15" t="s">
        <v>85</v>
      </c>
      <c r="O7" s="15" t="s">
        <v>86</v>
      </c>
      <c r="Q7" s="15" t="s">
        <v>87</v>
      </c>
      <c r="S7" s="15" t="s">
        <v>54</v>
      </c>
      <c r="U7" s="15" t="s">
        <v>88</v>
      </c>
    </row>
    <row r="8" spans="1:25">
      <c r="A8" s="1" t="s">
        <v>16</v>
      </c>
      <c r="C8" s="6">
        <v>0</v>
      </c>
      <c r="D8" s="4"/>
      <c r="E8" s="6">
        <v>216998501592</v>
      </c>
      <c r="F8" s="4"/>
      <c r="G8" s="6">
        <v>178163554</v>
      </c>
      <c r="H8" s="4"/>
      <c r="I8" s="6">
        <v>217176665146</v>
      </c>
      <c r="J8" s="4"/>
      <c r="K8" s="9">
        <f>I8/$I$13</f>
        <v>0.17692175241402786</v>
      </c>
      <c r="L8" s="4"/>
      <c r="M8" s="6">
        <v>0</v>
      </c>
      <c r="N8" s="4"/>
      <c r="O8" s="6">
        <v>440421166315</v>
      </c>
      <c r="P8" s="4"/>
      <c r="Q8" s="6">
        <v>1339535387</v>
      </c>
      <c r="R8" s="4"/>
      <c r="S8" s="6">
        <v>441760701702</v>
      </c>
      <c r="T8" s="4"/>
      <c r="U8" s="9">
        <f>S8/$S$13</f>
        <v>0.18239201568485855</v>
      </c>
      <c r="V8" s="4"/>
      <c r="W8" s="4"/>
      <c r="X8" s="4"/>
      <c r="Y8" s="4"/>
    </row>
    <row r="9" spans="1:25">
      <c r="A9" s="1" t="s">
        <v>19</v>
      </c>
      <c r="C9" s="6">
        <v>0</v>
      </c>
      <c r="D9" s="4"/>
      <c r="E9" s="6">
        <v>708616523110</v>
      </c>
      <c r="F9" s="4"/>
      <c r="G9" s="6">
        <v>13077521050</v>
      </c>
      <c r="H9" s="4"/>
      <c r="I9" s="6">
        <v>721694044160</v>
      </c>
      <c r="J9" s="4"/>
      <c r="K9" s="9">
        <f t="shared" ref="K9:K12" si="0">I9/$I$13</f>
        <v>0.58792400607918494</v>
      </c>
      <c r="L9" s="4"/>
      <c r="M9" s="6">
        <v>0</v>
      </c>
      <c r="N9" s="4"/>
      <c r="O9" s="6">
        <v>1281175902416</v>
      </c>
      <c r="P9" s="4"/>
      <c r="Q9" s="6">
        <v>37751551427</v>
      </c>
      <c r="R9" s="4"/>
      <c r="S9" s="6">
        <v>1318927453843</v>
      </c>
      <c r="T9" s="4"/>
      <c r="U9" s="9">
        <f t="shared" ref="U9:U12" si="1">S9/$S$13</f>
        <v>0.54455236946540253</v>
      </c>
      <c r="V9" s="4"/>
      <c r="W9" s="4"/>
      <c r="X9" s="4"/>
      <c r="Y9" s="4"/>
    </row>
    <row r="10" spans="1:25">
      <c r="A10" s="1" t="s">
        <v>18</v>
      </c>
      <c r="C10" s="6">
        <v>0</v>
      </c>
      <c r="D10" s="4"/>
      <c r="E10" s="6">
        <v>21346096940</v>
      </c>
      <c r="F10" s="4"/>
      <c r="G10" s="6">
        <v>171339761</v>
      </c>
      <c r="H10" s="4"/>
      <c r="I10" s="6">
        <v>21517436701</v>
      </c>
      <c r="J10" s="4"/>
      <c r="K10" s="9">
        <f t="shared" si="0"/>
        <v>1.7529059146568972E-2</v>
      </c>
      <c r="L10" s="4"/>
      <c r="M10" s="6">
        <v>0</v>
      </c>
      <c r="N10" s="4"/>
      <c r="O10" s="6">
        <v>42016124005</v>
      </c>
      <c r="P10" s="4"/>
      <c r="Q10" s="6">
        <v>6573014253</v>
      </c>
      <c r="R10" s="4"/>
      <c r="S10" s="6">
        <v>48589138258</v>
      </c>
      <c r="T10" s="4"/>
      <c r="U10" s="9">
        <f t="shared" si="1"/>
        <v>2.006124771425492E-2</v>
      </c>
      <c r="V10" s="4"/>
      <c r="W10" s="4"/>
      <c r="X10" s="4"/>
      <c r="Y10" s="4"/>
    </row>
    <row r="11" spans="1:25">
      <c r="A11" s="1" t="s">
        <v>17</v>
      </c>
      <c r="C11" s="6">
        <v>0</v>
      </c>
      <c r="D11" s="4"/>
      <c r="E11" s="6">
        <v>65235685020</v>
      </c>
      <c r="F11" s="4"/>
      <c r="G11" s="6">
        <v>194665866</v>
      </c>
      <c r="H11" s="4"/>
      <c r="I11" s="6">
        <v>65430350886</v>
      </c>
      <c r="J11" s="4"/>
      <c r="K11" s="9">
        <f t="shared" si="0"/>
        <v>5.3302468439846887E-2</v>
      </c>
      <c r="L11" s="4"/>
      <c r="M11" s="6">
        <v>0</v>
      </c>
      <c r="N11" s="4"/>
      <c r="O11" s="6">
        <v>147067459644</v>
      </c>
      <c r="P11" s="4"/>
      <c r="Q11" s="6">
        <v>5059611671</v>
      </c>
      <c r="R11" s="4"/>
      <c r="S11" s="6">
        <v>152127071315</v>
      </c>
      <c r="T11" s="4"/>
      <c r="U11" s="9">
        <f t="shared" si="1"/>
        <v>6.2809487286839522E-2</v>
      </c>
      <c r="V11" s="4"/>
      <c r="W11" s="4"/>
      <c r="X11" s="4"/>
      <c r="Y11" s="4"/>
    </row>
    <row r="12" spans="1:25">
      <c r="A12" s="1" t="s">
        <v>15</v>
      </c>
      <c r="C12" s="6">
        <v>0</v>
      </c>
      <c r="D12" s="4"/>
      <c r="E12" s="6">
        <v>201304003412</v>
      </c>
      <c r="F12" s="4"/>
      <c r="G12" s="6">
        <v>406970677</v>
      </c>
      <c r="H12" s="4"/>
      <c r="I12" s="6">
        <v>201710974089</v>
      </c>
      <c r="J12" s="4"/>
      <c r="K12" s="9">
        <f t="shared" si="0"/>
        <v>0.16432271392037137</v>
      </c>
      <c r="L12" s="4"/>
      <c r="M12" s="6">
        <v>0</v>
      </c>
      <c r="N12" s="4"/>
      <c r="O12" s="6">
        <v>456767385591</v>
      </c>
      <c r="P12" s="4"/>
      <c r="Q12" s="6">
        <v>3867942439</v>
      </c>
      <c r="R12" s="4"/>
      <c r="S12" s="6">
        <v>460635328030</v>
      </c>
      <c r="T12" s="4"/>
      <c r="U12" s="9">
        <f t="shared" si="1"/>
        <v>0.19018487984864443</v>
      </c>
      <c r="V12" s="4"/>
      <c r="W12" s="4"/>
      <c r="X12" s="4"/>
      <c r="Y12" s="4"/>
    </row>
    <row r="13" spans="1:25" ht="24.75" thickBot="1">
      <c r="C13" s="7">
        <f>SUM(C8:C12)</f>
        <v>0</v>
      </c>
      <c r="D13" s="4"/>
      <c r="E13" s="7">
        <f>SUM(E8:E12)</f>
        <v>1213500810074</v>
      </c>
      <c r="F13" s="4"/>
      <c r="G13" s="7">
        <f>SUM(G8:G12)</f>
        <v>14028660908</v>
      </c>
      <c r="H13" s="4"/>
      <c r="I13" s="7">
        <f>SUM(I8:I12)</f>
        <v>1227529470982</v>
      </c>
      <c r="J13" s="4"/>
      <c r="K13" s="10">
        <f>SUM(K8:K12)</f>
        <v>1</v>
      </c>
      <c r="L13" s="4"/>
      <c r="M13" s="7">
        <f>SUM(M8:M12)</f>
        <v>0</v>
      </c>
      <c r="N13" s="4"/>
      <c r="O13" s="7">
        <f>SUM(O8:O12)</f>
        <v>2367448037971</v>
      </c>
      <c r="P13" s="4"/>
      <c r="Q13" s="7">
        <f>SUM(Q8:Q12)</f>
        <v>54591655177</v>
      </c>
      <c r="R13" s="4"/>
      <c r="S13" s="7">
        <f>SUM(S8:S12)</f>
        <v>2422039693148</v>
      </c>
      <c r="T13" s="4"/>
      <c r="U13" s="10">
        <f>SUM(U8:U12)</f>
        <v>0.99999999999999989</v>
      </c>
      <c r="V13" s="4"/>
      <c r="W13" s="4"/>
      <c r="X13" s="4"/>
      <c r="Y13" s="4"/>
    </row>
    <row r="14" spans="1:25" ht="24.75" thickTop="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3:2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3:2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Gadari, Yasin</cp:lastModifiedBy>
  <dcterms:created xsi:type="dcterms:W3CDTF">2022-12-26T06:01:12Z</dcterms:created>
  <dcterms:modified xsi:type="dcterms:W3CDTF">2022-12-31T11:16:21Z</dcterms:modified>
</cp:coreProperties>
</file>