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آبان 99\تارنما\"/>
    </mc:Choice>
  </mc:AlternateContent>
  <xr:revisionPtr revIDLastSave="0" documentId="13_ncr:1_{F4990D17-D706-4114-BB90-2834FEF32B78}" xr6:coauthVersionLast="45" xr6:coauthVersionMax="45" xr10:uidLastSave="{00000000-0000-0000-0000-000000000000}"/>
  <bookViews>
    <workbookView xWindow="-120" yWindow="-120" windowWidth="29040" windowHeight="15840" tabRatio="727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</sheets>
  <calcPr calcId="191029"/>
</workbook>
</file>

<file path=xl/calcChain.xml><?xml version="1.0" encoding="utf-8"?>
<calcChain xmlns="http://schemas.openxmlformats.org/spreadsheetml/2006/main">
  <c r="K9" i="11" l="1"/>
  <c r="K10" i="11"/>
  <c r="K8" i="11"/>
  <c r="U9" i="11"/>
  <c r="U10" i="11"/>
  <c r="U8" i="11"/>
  <c r="Y12" i="1"/>
  <c r="G10" i="15" l="1"/>
  <c r="E10" i="15"/>
  <c r="C10" i="15"/>
  <c r="U11" i="11" l="1"/>
  <c r="E11" i="11"/>
  <c r="C11" i="12" l="1"/>
  <c r="E11" i="12"/>
  <c r="G11" i="12"/>
  <c r="I11" i="12"/>
  <c r="K11" i="12"/>
  <c r="M11" i="12"/>
  <c r="O11" i="12"/>
  <c r="Q11" i="12"/>
  <c r="K11" i="11" l="1"/>
  <c r="G11" i="11"/>
  <c r="I11" i="11"/>
  <c r="O11" i="11"/>
  <c r="M11" i="11"/>
  <c r="Q11" i="11"/>
  <c r="S11" i="11"/>
  <c r="C11" i="11"/>
  <c r="I12" i="10"/>
  <c r="M12" i="10"/>
  <c r="O12" i="10"/>
  <c r="Q12" i="10"/>
  <c r="G12" i="10"/>
  <c r="E12" i="10"/>
  <c r="G13" i="9"/>
  <c r="I13" i="9"/>
  <c r="M13" i="9"/>
  <c r="O13" i="9"/>
  <c r="Q13" i="9"/>
  <c r="E13" i="9"/>
  <c r="K10" i="7"/>
  <c r="M10" i="7"/>
  <c r="O10" i="7"/>
  <c r="Q10" i="7"/>
  <c r="S10" i="7"/>
  <c r="I10" i="7"/>
  <c r="S11" i="6"/>
  <c r="O11" i="6"/>
  <c r="Q11" i="6"/>
  <c r="M11" i="6"/>
  <c r="K11" i="6"/>
  <c r="AK11" i="3"/>
  <c r="AI11" i="3"/>
  <c r="AG11" i="3"/>
  <c r="AA11" i="3"/>
  <c r="W11" i="3"/>
  <c r="S11" i="3"/>
  <c r="Q11" i="3"/>
  <c r="W12" i="1"/>
  <c r="U12" i="1"/>
  <c r="O12" i="1"/>
  <c r="K12" i="1"/>
  <c r="G12" i="1"/>
  <c r="E12" i="1"/>
</calcChain>
</file>

<file path=xl/sharedStrings.xml><?xml version="1.0" encoding="utf-8"?>
<sst xmlns="http://schemas.openxmlformats.org/spreadsheetml/2006/main" count="379" uniqueCount="83">
  <si>
    <t>صندوق سرمایه‌گذاری در اوراق بهادار مبتنی بر سکه طلای مفید</t>
  </si>
  <si>
    <t>صورت وضعیت پورتفوی</t>
  </si>
  <si>
    <t>برای ماه منتهی به 1399/08/30</t>
  </si>
  <si>
    <t>نام شرکت</t>
  </si>
  <si>
    <t>1399/07/30</t>
  </si>
  <si>
    <t>تغییرات طی دوره</t>
  </si>
  <si>
    <t>1399/08/30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</si>
  <si>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</si>
  <si>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</si>
  <si>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</si>
  <si>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</si>
  <si>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</si>
  <si>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</si>
  <si>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</si>
  <si>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</si>
  <si>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سکه تمام بهارتحویل1روزه صادرات</t>
  </si>
  <si>
    <t>سکه تمام بهارتحویلی 1روزه رفاه</t>
  </si>
  <si>
    <t>سکه تمام بهارتحویلی1روزه سامان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</si>
  <si>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</si>
  <si>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</si>
  <si>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</si>
  <si>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</si>
  <si>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</si>
  <si>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</si>
  <si>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</si>
  <si>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</si>
  <si>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</si>
  <si>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اسنادخزانه-م11بودجه98-001013</t>
  </si>
  <si>
    <t>بله</t>
  </si>
  <si>
    <t>1398/07/09</t>
  </si>
  <si>
    <t>1400/10/13</t>
  </si>
  <si>
    <t>صكوك اجاره مخابرات-3 ماهه 16%</t>
  </si>
  <si>
    <t>1397/02/30</t>
  </si>
  <si>
    <t>1401/02/30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</si>
  <si>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</si>
  <si>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</si>
  <si>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</si>
  <si>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</si>
  <si>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</si>
  <si>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</si>
  <si>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</si>
  <si>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</si>
  <si>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</si>
  <si>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</si>
  <si>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</si>
  <si>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</si>
  <si>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</si>
  <si>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8568490232</t>
  </si>
  <si>
    <t>قرض الحسنه</t>
  </si>
  <si>
    <t>1397/11/10</t>
  </si>
  <si>
    <t>بانک پاسارگاد هفت تیر</t>
  </si>
  <si>
    <t>207-8100-16622166-1</t>
  </si>
  <si>
    <t>1399/07/05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</si>
  <si>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</si>
  <si>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</si>
  <si>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</si>
  <si>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</si>
  <si>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</si>
  <si>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</si>
  <si>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</si>
  <si>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</si>
  <si>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</si>
  <si>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</si>
  <si>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</si>
  <si>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</si>
  <si>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</si>
  <si>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صکوک اجاره مخابرات-3 ماهه 16%</t>
  </si>
  <si>
    <t>سود و زیان ناشی از فروش</t>
  </si>
  <si>
    <t>اسنادخزانه-م3بودجه97-990721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</si>
  <si>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</si>
  <si>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</si>
  <si>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</si>
  <si>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</si>
  <si>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</si>
  <si>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</si>
  <si>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</si>
  <si>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</si>
  <si>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</si>
  <si>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</si>
  <si>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سرمایه‌گذاری در سهام</t>
  </si>
  <si>
    <t>سرمایه‌گذاری در اوراق بهادار</t>
  </si>
  <si>
    <t>درآمد سپرده بانکی</t>
  </si>
  <si>
    <t>1399/08/01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</si>
</sst>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name val="Calibri"/>
    </font>
    <font>
      <sz val="11"/>
      <name val="Calibri"/>
      <family val="2"/>
    </font>
    <font>
      <b/>
      <sz val="14"/>
      <color rgb="FF000000"/>
      <name val="B Mitra"/>
      <charset val="178"/>
    </font>
    <font>
      <sz val="14"/>
      <name val="B Mitra"/>
      <charset val="178"/>
    </font>
    <font>
      <sz val="11"/>
      <name val="Calibri"/>
      <family val="2"/>
    </font>
    <font>
      <sz val="14"/>
      <color theme="1"/>
      <name val="B Mitra"/>
      <charset val="178"/>
    </font>
    <font>
      <b/>
      <sz val="9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10" fontId="3" fillId="0" borderId="0" xfId="1" applyNumberFormat="1" applyFont="1" applyAlignment="1">
      <alignment horizontal="center"/>
    </xf>
    <xf numFmtId="3" fontId="3" fillId="0" borderId="4" xfId="0" applyNumberFormat="1" applyFont="1" applyBorder="1" applyAlignment="1">
      <alignment horizontal="center"/>
    </xf>
    <xf numFmtId="10" fontId="3" fillId="0" borderId="4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/>
    </xf>
    <xf numFmtId="9" fontId="3" fillId="0" borderId="4" xfId="0" applyNumberFormat="1" applyFont="1" applyBorder="1" applyAlignment="1">
      <alignment horizontal="center"/>
    </xf>
    <xf numFmtId="9" fontId="3" fillId="0" borderId="4" xfId="1" applyFont="1" applyBorder="1" applyAlignment="1">
      <alignment horizontal="center"/>
    </xf>
    <xf numFmtId="164" fontId="3" fillId="0" borderId="0" xfId="2" applyFont="1" applyAlignment="1">
      <alignment horizontal="center"/>
    </xf>
    <xf numFmtId="165" fontId="3" fillId="0" borderId="0" xfId="2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165" fontId="3" fillId="0" borderId="0" xfId="2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523874</xdr:colOff>
      <xdr:row>40</xdr:row>
      <xdr:rowOff>67748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80B88F-CA8D-4837-B64D-48B6FC43B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488376" y="0"/>
          <a:ext cx="7159624" cy="7687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01F03-7B45-4A25-8294-7BABA23E09E7}">
  <dimension ref="A1"/>
  <sheetViews>
    <sheetView rightToLeft="1" tabSelected="1" view="pageBreakPreview" zoomScale="90" zoomScaleNormal="100" zoomScaleSheetLayoutView="90" workbookViewId="0">
      <selection activeCell="Y24" sqref="Y24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2"/>
  <sheetViews>
    <sheetView rightToLeft="1" workbookViewId="0">
      <selection activeCell="I24" sqref="I24"/>
    </sheetView>
  </sheetViews>
  <sheetFormatPr defaultRowHeight="21.75" x14ac:dyDescent="0.5"/>
  <cols>
    <col min="1" max="1" width="35.5703125" style="1" bestFit="1" customWidth="1"/>
    <col min="2" max="2" width="1" style="1" customWidth="1"/>
    <col min="3" max="3" width="16.140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2.57031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6.1406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2.5703125" style="1" bestFit="1" customWidth="1"/>
    <col min="16" max="16" width="1" style="1" customWidth="1"/>
    <col min="17" max="17" width="13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2.5" x14ac:dyDescent="0.5">
      <c r="A3" s="21" t="s">
        <v>53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2.5" x14ac:dyDescent="0.5">
      <c r="A6" s="21" t="s">
        <v>57</v>
      </c>
      <c r="C6" s="19" t="s">
        <v>55</v>
      </c>
      <c r="D6" s="19" t="s">
        <v>55</v>
      </c>
      <c r="E6" s="19" t="s">
        <v>55</v>
      </c>
      <c r="F6" s="19" t="s">
        <v>55</v>
      </c>
      <c r="G6" s="19" t="s">
        <v>55</v>
      </c>
      <c r="H6" s="19" t="s">
        <v>55</v>
      </c>
      <c r="I6" s="19" t="s">
        <v>55</v>
      </c>
      <c r="K6" s="19" t="s">
        <v>56</v>
      </c>
      <c r="L6" s="19" t="s">
        <v>56</v>
      </c>
      <c r="M6" s="19" t="s">
        <v>56</v>
      </c>
      <c r="N6" s="19" t="s">
        <v>56</v>
      </c>
      <c r="O6" s="19" t="s">
        <v>56</v>
      </c>
      <c r="P6" s="19" t="s">
        <v>56</v>
      </c>
      <c r="Q6" s="19" t="s">
        <v>56</v>
      </c>
    </row>
    <row r="7" spans="1:17" ht="22.5" x14ac:dyDescent="0.5">
      <c r="A7" s="19" t="s">
        <v>57</v>
      </c>
      <c r="C7" s="3" t="s">
        <v>73</v>
      </c>
      <c r="E7" s="3" t="s">
        <v>70</v>
      </c>
      <c r="G7" s="3" t="s">
        <v>71</v>
      </c>
      <c r="I7" s="3" t="s">
        <v>74</v>
      </c>
      <c r="K7" s="3" t="s">
        <v>73</v>
      </c>
      <c r="M7" s="3" t="s">
        <v>70</v>
      </c>
      <c r="O7" s="3" t="s">
        <v>71</v>
      </c>
      <c r="Q7" s="3" t="s">
        <v>74</v>
      </c>
    </row>
    <row r="8" spans="1:17" x14ac:dyDescent="0.5">
      <c r="A8" s="1" t="s">
        <v>68</v>
      </c>
      <c r="C8" s="2">
        <v>0</v>
      </c>
      <c r="E8" s="2">
        <v>0</v>
      </c>
      <c r="G8" s="2">
        <v>0</v>
      </c>
      <c r="I8" s="2">
        <v>0</v>
      </c>
      <c r="K8" s="2">
        <v>0</v>
      </c>
      <c r="M8" s="2">
        <v>0</v>
      </c>
      <c r="O8" s="2">
        <v>784874230</v>
      </c>
      <c r="Q8" s="2">
        <v>784874230</v>
      </c>
    </row>
    <row r="9" spans="1:17" x14ac:dyDescent="0.5">
      <c r="A9" s="1" t="s">
        <v>31</v>
      </c>
      <c r="C9" s="2">
        <v>744257010</v>
      </c>
      <c r="E9" s="2">
        <v>-163195915</v>
      </c>
      <c r="G9" s="2">
        <v>0</v>
      </c>
      <c r="I9" s="2">
        <v>581061095</v>
      </c>
      <c r="K9" s="2">
        <v>741245622</v>
      </c>
      <c r="M9" s="2">
        <v>-847571849</v>
      </c>
      <c r="O9" s="2">
        <v>0</v>
      </c>
      <c r="Q9" s="2">
        <v>-106326227</v>
      </c>
    </row>
    <row r="10" spans="1:17" x14ac:dyDescent="0.5">
      <c r="A10" s="1" t="s">
        <v>27</v>
      </c>
      <c r="C10" s="2">
        <v>0</v>
      </c>
      <c r="E10" s="2">
        <v>339778404</v>
      </c>
      <c r="G10" s="2">
        <v>0</v>
      </c>
      <c r="I10" s="2">
        <v>339778404</v>
      </c>
      <c r="K10" s="2">
        <v>0</v>
      </c>
      <c r="M10" s="2">
        <v>207301934</v>
      </c>
      <c r="O10" s="2">
        <v>0</v>
      </c>
      <c r="Q10" s="2">
        <v>207301934</v>
      </c>
    </row>
    <row r="11" spans="1:17" ht="22.5" thickBot="1" x14ac:dyDescent="0.55000000000000004">
      <c r="C11" s="5">
        <f>SUM(C8:C10)</f>
        <v>744257010</v>
      </c>
      <c r="E11" s="5">
        <f>SUM(E8:E10)</f>
        <v>176582489</v>
      </c>
      <c r="G11" s="5">
        <f>SUM(SUM(G8:G10))</f>
        <v>0</v>
      </c>
      <c r="I11" s="5">
        <f>SUM(I8:I10)</f>
        <v>920839499</v>
      </c>
      <c r="K11" s="5">
        <f>SUM(K8:K10)</f>
        <v>741245622</v>
      </c>
      <c r="M11" s="5">
        <f>SUM(M8:M10)</f>
        <v>-640269915</v>
      </c>
      <c r="O11" s="5">
        <f>SUM(O8:O10)</f>
        <v>784874230</v>
      </c>
      <c r="Q11" s="5">
        <f>SUM(Q8:Q10)</f>
        <v>885849937</v>
      </c>
    </row>
    <row r="12" spans="1:17" ht="22.5" thickTop="1" x14ac:dyDescent="0.5">
      <c r="C12" s="2"/>
    </row>
  </sheetData>
  <mergeCells count="6">
    <mergeCell ref="A4:Q4"/>
    <mergeCell ref="A3:Q3"/>
    <mergeCell ref="A2:Q2"/>
    <mergeCell ref="K6:Q6"/>
    <mergeCell ref="A6:A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I24" sqref="I24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31.570312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31.5703125" style="1" bestFit="1" customWidth="1"/>
    <col min="10" max="10" width="1" style="1" customWidth="1"/>
    <col min="11" max="11" width="27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2.5" x14ac:dyDescent="0.5">
      <c r="A3" s="21" t="s">
        <v>53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1" ht="22.5" x14ac:dyDescent="0.5">
      <c r="A6" s="19" t="s">
        <v>75</v>
      </c>
      <c r="B6" s="19" t="s">
        <v>75</v>
      </c>
      <c r="C6" s="19" t="s">
        <v>75</v>
      </c>
      <c r="E6" s="19" t="s">
        <v>55</v>
      </c>
      <c r="F6" s="19" t="s">
        <v>55</v>
      </c>
      <c r="G6" s="19" t="s">
        <v>55</v>
      </c>
      <c r="I6" s="19" t="s">
        <v>56</v>
      </c>
      <c r="J6" s="19" t="s">
        <v>56</v>
      </c>
      <c r="K6" s="19" t="s">
        <v>56</v>
      </c>
    </row>
    <row r="7" spans="1:11" ht="22.5" x14ac:dyDescent="0.5">
      <c r="A7" s="3" t="s">
        <v>76</v>
      </c>
      <c r="C7" s="3" t="s">
        <v>37</v>
      </c>
      <c r="E7" s="3" t="s">
        <v>77</v>
      </c>
      <c r="G7" s="3" t="s">
        <v>78</v>
      </c>
      <c r="I7" s="3" t="s">
        <v>77</v>
      </c>
      <c r="K7" s="3" t="s">
        <v>78</v>
      </c>
    </row>
    <row r="8" spans="1:11" x14ac:dyDescent="0.5">
      <c r="A8" s="1" t="s">
        <v>43</v>
      </c>
      <c r="C8" s="1" t="s">
        <v>44</v>
      </c>
      <c r="E8" s="2">
        <v>23212994</v>
      </c>
      <c r="G8" s="1">
        <v>100</v>
      </c>
      <c r="I8" s="2">
        <v>119996757</v>
      </c>
      <c r="K8" s="1">
        <v>100</v>
      </c>
    </row>
  </sheetData>
  <mergeCells count="6">
    <mergeCell ref="A2:K2"/>
    <mergeCell ref="A4:K4"/>
    <mergeCell ref="A3:K3"/>
    <mergeCell ref="I6:K6"/>
    <mergeCell ref="A6:C6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7"/>
  <sheetViews>
    <sheetView rightToLeft="1" workbookViewId="0">
      <selection activeCell="I24" sqref="I24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6.8554687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9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1.425781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2.5" x14ac:dyDescent="0.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1:25" ht="22.5" x14ac:dyDescent="0.5">
      <c r="A6" s="21" t="s">
        <v>3</v>
      </c>
      <c r="C6" s="19" t="s">
        <v>82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2.5" x14ac:dyDescent="0.5">
      <c r="A7" s="21" t="s">
        <v>3</v>
      </c>
      <c r="C7" s="18" t="s">
        <v>7</v>
      </c>
      <c r="E7" s="18" t="s">
        <v>8</v>
      </c>
      <c r="G7" s="18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2.5" x14ac:dyDescent="0.5">
      <c r="A8" s="19" t="s">
        <v>3</v>
      </c>
      <c r="C8" s="19" t="s">
        <v>7</v>
      </c>
      <c r="E8" s="19" t="s">
        <v>8</v>
      </c>
      <c r="G8" s="19" t="s">
        <v>9</v>
      </c>
      <c r="I8" s="3" t="s">
        <v>7</v>
      </c>
      <c r="K8" s="3" t="s">
        <v>8</v>
      </c>
      <c r="M8" s="3" t="s">
        <v>7</v>
      </c>
      <c r="O8" s="3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 x14ac:dyDescent="0.5">
      <c r="A9" s="1" t="s">
        <v>15</v>
      </c>
      <c r="C9" s="2">
        <v>826700</v>
      </c>
      <c r="E9" s="2">
        <v>364083820475</v>
      </c>
      <c r="G9" s="2">
        <v>1147676608750</v>
      </c>
      <c r="I9" s="2">
        <v>0</v>
      </c>
      <c r="K9" s="2">
        <v>0</v>
      </c>
      <c r="M9" s="2">
        <v>-32700</v>
      </c>
      <c r="O9" s="2">
        <v>42162035970</v>
      </c>
      <c r="Q9" s="2">
        <v>794000</v>
      </c>
      <c r="S9" s="2">
        <v>1142000</v>
      </c>
      <c r="U9" s="2">
        <v>349682537140</v>
      </c>
      <c r="W9" s="2">
        <v>905614565000</v>
      </c>
      <c r="Y9" s="4">
        <v>0.33808809363184472</v>
      </c>
    </row>
    <row r="10" spans="1:25" x14ac:dyDescent="0.5">
      <c r="A10" s="1" t="s">
        <v>16</v>
      </c>
      <c r="C10" s="2">
        <v>1348100</v>
      </c>
      <c r="E10" s="2">
        <v>643827833218</v>
      </c>
      <c r="G10" s="2">
        <v>1861193713403.3799</v>
      </c>
      <c r="I10" s="2">
        <v>0</v>
      </c>
      <c r="K10" s="2">
        <v>0</v>
      </c>
      <c r="M10" s="2">
        <v>-66100</v>
      </c>
      <c r="O10" s="2">
        <v>85321176729</v>
      </c>
      <c r="Q10" s="2">
        <v>1282000</v>
      </c>
      <c r="S10" s="2">
        <v>1144319</v>
      </c>
      <c r="U10" s="2">
        <v>612259685612</v>
      </c>
      <c r="W10" s="2">
        <v>1465183186802.5</v>
      </c>
      <c r="Y10" s="4">
        <v>0.5469887627607759</v>
      </c>
    </row>
    <row r="11" spans="1:25" x14ac:dyDescent="0.5">
      <c r="A11" s="1" t="s">
        <v>17</v>
      </c>
      <c r="C11" s="2">
        <v>258800</v>
      </c>
      <c r="E11" s="2">
        <v>163181707007</v>
      </c>
      <c r="G11" s="2">
        <v>357989952500</v>
      </c>
      <c r="I11" s="2">
        <v>0</v>
      </c>
      <c r="K11" s="2">
        <v>0</v>
      </c>
      <c r="M11" s="2">
        <v>-49800</v>
      </c>
      <c r="O11" s="2">
        <v>63566362339</v>
      </c>
      <c r="Q11" s="2">
        <v>209000</v>
      </c>
      <c r="S11" s="2">
        <v>1141999</v>
      </c>
      <c r="U11" s="2">
        <v>131781208515</v>
      </c>
      <c r="W11" s="2">
        <v>238379443761.25</v>
      </c>
      <c r="Y11" s="4">
        <v>8.8992883746586551E-2</v>
      </c>
    </row>
    <row r="12" spans="1:25" ht="22.5" thickBot="1" x14ac:dyDescent="0.55000000000000004">
      <c r="E12" s="5">
        <f>SUM(E9:E11)</f>
        <v>1171093360700</v>
      </c>
      <c r="G12" s="5">
        <f>SUM(G9:G11)</f>
        <v>3366860274653.3799</v>
      </c>
      <c r="K12" s="5">
        <f>SUM(K9:K11)</f>
        <v>0</v>
      </c>
      <c r="O12" s="5">
        <f>SUM(O9:O11)</f>
        <v>191049575038</v>
      </c>
      <c r="U12" s="5">
        <f>SUM(U9:U11)</f>
        <v>1093723431267</v>
      </c>
      <c r="W12" s="5">
        <f>SUM(W9:W11)</f>
        <v>2609177195563.75</v>
      </c>
      <c r="Y12" s="6">
        <f>SUM(Y9:Y11)</f>
        <v>0.97406974013920711</v>
      </c>
    </row>
    <row r="13" spans="1:25" ht="22.5" thickTop="1" x14ac:dyDescent="0.5"/>
    <row r="15" spans="1:25" x14ac:dyDescent="0.5">
      <c r="Q15" s="2"/>
      <c r="W15" s="2"/>
    </row>
    <row r="16" spans="1:25" x14ac:dyDescent="0.5">
      <c r="Q16" s="2"/>
    </row>
    <row r="17" spans="17:17" x14ac:dyDescent="0.5">
      <c r="Q17" s="2"/>
    </row>
  </sheetData>
  <mergeCells count="17">
    <mergeCell ref="U7:U8"/>
    <mergeCell ref="W7:W8"/>
    <mergeCell ref="I7:K7"/>
    <mergeCell ref="M7:O7"/>
    <mergeCell ref="A2:Y2"/>
    <mergeCell ref="A3:Y3"/>
    <mergeCell ref="A4:Y4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16"/>
  <sheetViews>
    <sheetView rightToLeft="1" workbookViewId="0">
      <selection activeCell="I24" sqref="I24"/>
    </sheetView>
  </sheetViews>
  <sheetFormatPr defaultRowHeight="21.75" x14ac:dyDescent="0.5"/>
  <cols>
    <col min="1" max="1" width="35.5703125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2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9.140625" style="1" customWidth="1"/>
    <col min="12" max="12" width="1" style="1" customWidth="1"/>
    <col min="13" max="13" width="9.28515625" style="1" bestFit="1" customWidth="1"/>
    <col min="14" max="14" width="1" style="1" customWidth="1"/>
    <col min="15" max="15" width="7.28515625" style="1" bestFit="1" customWidth="1"/>
    <col min="16" max="16" width="1" style="1" customWidth="1"/>
    <col min="17" max="17" width="22.140625" style="1" customWidth="1"/>
    <col min="18" max="18" width="1" style="1" customWidth="1"/>
    <col min="19" max="19" width="19.85546875" style="1" bestFit="1" customWidth="1"/>
    <col min="20" max="20" width="1" style="1" customWidth="1"/>
    <col min="21" max="21" width="6" style="1" bestFit="1" customWidth="1"/>
    <col min="22" max="22" width="1" style="1" customWidth="1"/>
    <col min="23" max="23" width="15.140625" style="1" bestFit="1" customWidth="1"/>
    <col min="24" max="24" width="1" style="1" customWidth="1"/>
    <col min="25" max="25" width="6" style="1" bestFit="1" customWidth="1"/>
    <col min="26" max="26" width="1" style="1" customWidth="1"/>
    <col min="27" max="27" width="11.5703125" style="1" bestFit="1" customWidth="1"/>
    <col min="28" max="28" width="1" style="1" customWidth="1"/>
    <col min="29" max="29" width="7.28515625" style="1" bestFit="1" customWidth="1"/>
    <col min="30" max="30" width="1" style="1" customWidth="1"/>
    <col min="31" max="31" width="18.5703125" style="1" bestFit="1" customWidth="1"/>
    <col min="32" max="32" width="1" style="1" customWidth="1"/>
    <col min="33" max="33" width="15.42578125" style="1" bestFit="1" customWidth="1"/>
    <col min="34" max="34" width="1" style="1" customWidth="1"/>
    <col min="35" max="35" width="19.85546875" style="1" bestFit="1" customWidth="1"/>
    <col min="36" max="36" width="1" style="1" customWidth="1"/>
    <col min="37" max="37" width="30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9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9" ht="22.5" x14ac:dyDescent="0.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9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6" spans="1:39" ht="22.5" x14ac:dyDescent="0.5">
      <c r="A6" s="19" t="s">
        <v>19</v>
      </c>
      <c r="B6" s="19" t="s">
        <v>19</v>
      </c>
      <c r="C6" s="19" t="s">
        <v>19</v>
      </c>
      <c r="D6" s="19" t="s">
        <v>19</v>
      </c>
      <c r="E6" s="19" t="s">
        <v>19</v>
      </c>
      <c r="F6" s="19" t="s">
        <v>19</v>
      </c>
      <c r="G6" s="19" t="s">
        <v>19</v>
      </c>
      <c r="H6" s="19" t="s">
        <v>19</v>
      </c>
      <c r="I6" s="19" t="s">
        <v>19</v>
      </c>
      <c r="J6" s="19" t="s">
        <v>19</v>
      </c>
      <c r="K6" s="19" t="s">
        <v>19</v>
      </c>
      <c r="L6" s="19" t="s">
        <v>19</v>
      </c>
      <c r="M6" s="19" t="s">
        <v>19</v>
      </c>
      <c r="O6" s="19" t="s">
        <v>82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9" ht="22.5" x14ac:dyDescent="0.5">
      <c r="A7" s="21" t="s">
        <v>20</v>
      </c>
      <c r="C7" s="18" t="s">
        <v>21</v>
      </c>
      <c r="E7" s="18" t="s">
        <v>22</v>
      </c>
      <c r="G7" s="18" t="s">
        <v>23</v>
      </c>
      <c r="I7" s="18" t="s">
        <v>24</v>
      </c>
      <c r="K7" s="18" t="s">
        <v>25</v>
      </c>
      <c r="M7" s="18" t="s">
        <v>18</v>
      </c>
      <c r="O7" s="18" t="s">
        <v>7</v>
      </c>
      <c r="Q7" s="18" t="s">
        <v>8</v>
      </c>
      <c r="S7" s="18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8" t="s">
        <v>7</v>
      </c>
      <c r="AE7" s="18" t="s">
        <v>26</v>
      </c>
      <c r="AG7" s="18" t="s">
        <v>8</v>
      </c>
      <c r="AI7" s="18" t="s">
        <v>9</v>
      </c>
      <c r="AK7" s="18" t="s">
        <v>13</v>
      </c>
    </row>
    <row r="8" spans="1:39" ht="22.5" x14ac:dyDescent="0.5">
      <c r="A8" s="19" t="s">
        <v>20</v>
      </c>
      <c r="C8" s="19" t="s">
        <v>21</v>
      </c>
      <c r="E8" s="19" t="s">
        <v>22</v>
      </c>
      <c r="G8" s="19" t="s">
        <v>23</v>
      </c>
      <c r="I8" s="19" t="s">
        <v>24</v>
      </c>
      <c r="K8" s="19" t="s">
        <v>25</v>
      </c>
      <c r="M8" s="19" t="s">
        <v>18</v>
      </c>
      <c r="O8" s="19" t="s">
        <v>7</v>
      </c>
      <c r="Q8" s="19" t="s">
        <v>8</v>
      </c>
      <c r="S8" s="19" t="s">
        <v>9</v>
      </c>
      <c r="U8" s="3" t="s">
        <v>7</v>
      </c>
      <c r="W8" s="3" t="s">
        <v>8</v>
      </c>
      <c r="Y8" s="3" t="s">
        <v>7</v>
      </c>
      <c r="AA8" s="3" t="s">
        <v>14</v>
      </c>
      <c r="AC8" s="19" t="s">
        <v>7</v>
      </c>
      <c r="AE8" s="19" t="s">
        <v>26</v>
      </c>
      <c r="AG8" s="19" t="s">
        <v>8</v>
      </c>
      <c r="AI8" s="19" t="s">
        <v>9</v>
      </c>
      <c r="AK8" s="19" t="s">
        <v>13</v>
      </c>
    </row>
    <row r="9" spans="1:39" x14ac:dyDescent="0.5">
      <c r="A9" s="1" t="s">
        <v>27</v>
      </c>
      <c r="C9" s="1" t="s">
        <v>28</v>
      </c>
      <c r="E9" s="1" t="s">
        <v>28</v>
      </c>
      <c r="G9" s="1" t="s">
        <v>29</v>
      </c>
      <c r="I9" s="1" t="s">
        <v>30</v>
      </c>
      <c r="K9" s="2">
        <v>0</v>
      </c>
      <c r="M9" s="2">
        <v>0</v>
      </c>
      <c r="O9" s="2">
        <v>40000</v>
      </c>
      <c r="Q9" s="2">
        <v>32586753066</v>
      </c>
      <c r="S9" s="2">
        <v>32454276596</v>
      </c>
      <c r="U9" s="2">
        <v>0</v>
      </c>
      <c r="W9" s="2">
        <v>0</v>
      </c>
      <c r="Y9" s="2">
        <v>0</v>
      </c>
      <c r="AA9" s="2">
        <v>0</v>
      </c>
      <c r="AC9" s="2">
        <v>40000</v>
      </c>
      <c r="AE9" s="2">
        <v>820000</v>
      </c>
      <c r="AG9" s="2">
        <v>32586753066</v>
      </c>
      <c r="AI9" s="2">
        <v>32794055000</v>
      </c>
      <c r="AK9" s="4">
        <v>1.2242823786085932E-2</v>
      </c>
      <c r="AM9" s="11"/>
    </row>
    <row r="10" spans="1:39" x14ac:dyDescent="0.5">
      <c r="A10" s="1" t="s">
        <v>31</v>
      </c>
      <c r="C10" s="1" t="s">
        <v>28</v>
      </c>
      <c r="E10" s="1" t="s">
        <v>28</v>
      </c>
      <c r="G10" s="1" t="s">
        <v>32</v>
      </c>
      <c r="I10" s="1" t="s">
        <v>33</v>
      </c>
      <c r="K10" s="2">
        <v>16</v>
      </c>
      <c r="M10" s="2">
        <v>16</v>
      </c>
      <c r="O10" s="2">
        <v>18500</v>
      </c>
      <c r="Q10" s="2">
        <v>17135873507</v>
      </c>
      <c r="S10" s="2">
        <v>17571814531</v>
      </c>
      <c r="U10" s="2">
        <v>0</v>
      </c>
      <c r="W10" s="2">
        <v>0</v>
      </c>
      <c r="Y10" s="2">
        <v>0</v>
      </c>
      <c r="AA10" s="2">
        <v>0</v>
      </c>
      <c r="AC10" s="2">
        <v>18500</v>
      </c>
      <c r="AE10" s="2">
        <v>941177</v>
      </c>
      <c r="AG10" s="2">
        <v>17135873507</v>
      </c>
      <c r="AI10" s="2">
        <v>17408618615</v>
      </c>
      <c r="AK10" s="4">
        <v>6.4990636279234253E-3</v>
      </c>
      <c r="AM10" s="11"/>
    </row>
    <row r="11" spans="1:39" ht="22.5" thickBot="1" x14ac:dyDescent="0.55000000000000004">
      <c r="Q11" s="5">
        <f>SUM(Q9:Q10)</f>
        <v>49722626573</v>
      </c>
      <c r="S11" s="5">
        <f>SUM(S9:S10)</f>
        <v>50026091127</v>
      </c>
      <c r="W11" s="5">
        <f>SUM(W9:W10)</f>
        <v>0</v>
      </c>
      <c r="AA11" s="5">
        <f>SUM(AA9:AA10)</f>
        <v>0</v>
      </c>
      <c r="AG11" s="5">
        <f>SUM(AG9:AG10)</f>
        <v>49722626573</v>
      </c>
      <c r="AI11" s="5">
        <f>SUM(AI9:AI10)</f>
        <v>50202673615</v>
      </c>
      <c r="AK11" s="6">
        <f>SUM(AK9:AK10)</f>
        <v>1.8741887414009357E-2</v>
      </c>
      <c r="AM11" s="11"/>
    </row>
    <row r="12" spans="1:39" ht="22.5" thickTop="1" x14ac:dyDescent="0.5"/>
    <row r="13" spans="1:39" x14ac:dyDescent="0.5">
      <c r="Q13" s="15"/>
      <c r="R13" s="15"/>
      <c r="S13" s="16"/>
      <c r="AK13" s="2"/>
    </row>
    <row r="14" spans="1:39" x14ac:dyDescent="0.5">
      <c r="Q14" s="17"/>
      <c r="R14" s="15"/>
      <c r="S14" s="13"/>
      <c r="AK14" s="22"/>
    </row>
    <row r="16" spans="1:39" x14ac:dyDescent="0.5">
      <c r="S16" s="2"/>
    </row>
  </sheetData>
  <mergeCells count="24">
    <mergeCell ref="A4:AK4"/>
    <mergeCell ref="A3:AK3"/>
    <mergeCell ref="A2:AK2"/>
    <mergeCell ref="AI7:AI8"/>
    <mergeCell ref="AK7:AK8"/>
    <mergeCell ref="AC6:AK6"/>
    <mergeCell ref="Y7:AA7"/>
    <mergeCell ref="U6:AA6"/>
    <mergeCell ref="AC7:AC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I24" sqref="I24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3.140625" style="1" bestFit="1" customWidth="1"/>
    <col min="4" max="4" width="1" style="1" customWidth="1"/>
    <col min="5" max="5" width="14.140625" style="1" bestFit="1" customWidth="1"/>
    <col min="6" max="6" width="1" style="1" customWidth="1"/>
    <col min="7" max="7" width="12" style="1" bestFit="1" customWidth="1"/>
    <col min="8" max="8" width="1" style="1" customWidth="1"/>
    <col min="9" max="9" width="9.140625" style="1" customWidth="1"/>
    <col min="10" max="10" width="1" style="1" customWidth="1"/>
    <col min="11" max="11" width="14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2.5" x14ac:dyDescent="0.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2.5" x14ac:dyDescent="0.5">
      <c r="A6" s="21" t="s">
        <v>35</v>
      </c>
      <c r="C6" s="19" t="s">
        <v>36</v>
      </c>
      <c r="D6" s="19" t="s">
        <v>36</v>
      </c>
      <c r="E6" s="19" t="s">
        <v>36</v>
      </c>
      <c r="F6" s="19" t="s">
        <v>36</v>
      </c>
      <c r="G6" s="19" t="s">
        <v>36</v>
      </c>
      <c r="H6" s="19" t="s">
        <v>36</v>
      </c>
      <c r="I6" s="19" t="s">
        <v>36</v>
      </c>
      <c r="K6" s="7" t="s">
        <v>82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2.5" x14ac:dyDescent="0.5">
      <c r="A7" s="19" t="s">
        <v>35</v>
      </c>
      <c r="C7" s="3" t="s">
        <v>37</v>
      </c>
      <c r="E7" s="3" t="s">
        <v>38</v>
      </c>
      <c r="G7" s="3" t="s">
        <v>39</v>
      </c>
      <c r="I7" s="3" t="s">
        <v>25</v>
      </c>
      <c r="K7" s="3" t="s">
        <v>40</v>
      </c>
      <c r="M7" s="3" t="s">
        <v>41</v>
      </c>
      <c r="O7" s="3" t="s">
        <v>42</v>
      </c>
      <c r="Q7" s="3" t="s">
        <v>40</v>
      </c>
      <c r="S7" s="3" t="s">
        <v>34</v>
      </c>
    </row>
    <row r="8" spans="1:19" x14ac:dyDescent="0.5">
      <c r="A8" s="1" t="s">
        <v>43</v>
      </c>
      <c r="C8" s="1" t="s">
        <v>44</v>
      </c>
      <c r="E8" s="1" t="s">
        <v>45</v>
      </c>
      <c r="G8" s="1" t="s">
        <v>46</v>
      </c>
      <c r="I8" s="1">
        <v>8</v>
      </c>
      <c r="K8" s="2">
        <v>3188921560</v>
      </c>
      <c r="M8" s="2">
        <v>237435674941</v>
      </c>
      <c r="O8" s="2">
        <v>222845830000</v>
      </c>
      <c r="Q8" s="2">
        <v>17778766501</v>
      </c>
      <c r="S8" s="4">
        <v>6.6372488978783065E-3</v>
      </c>
    </row>
    <row r="9" spans="1:19" x14ac:dyDescent="0.5">
      <c r="A9" s="1" t="s">
        <v>43</v>
      </c>
      <c r="C9" s="1" t="s">
        <v>47</v>
      </c>
      <c r="E9" s="1" t="s">
        <v>48</v>
      </c>
      <c r="G9" s="1" t="s">
        <v>49</v>
      </c>
      <c r="I9" s="1">
        <v>0</v>
      </c>
      <c r="K9" s="2">
        <v>500000</v>
      </c>
      <c r="M9" s="2">
        <v>0</v>
      </c>
      <c r="O9" s="2">
        <v>0</v>
      </c>
      <c r="Q9" s="2">
        <v>500000</v>
      </c>
      <c r="S9" s="4">
        <v>1.8666224390496896E-7</v>
      </c>
    </row>
    <row r="10" spans="1:19" x14ac:dyDescent="0.5">
      <c r="A10" s="1" t="s">
        <v>50</v>
      </c>
      <c r="C10" s="1" t="s">
        <v>51</v>
      </c>
      <c r="E10" s="1" t="s">
        <v>45</v>
      </c>
      <c r="G10" s="1" t="s">
        <v>52</v>
      </c>
      <c r="I10" s="1">
        <v>8</v>
      </c>
      <c r="K10" s="2">
        <v>480000</v>
      </c>
      <c r="M10" s="2">
        <v>0</v>
      </c>
      <c r="O10" s="2">
        <v>0</v>
      </c>
      <c r="Q10" s="2">
        <v>480000</v>
      </c>
      <c r="S10" s="4">
        <v>1.7919575414877019E-7</v>
      </c>
    </row>
    <row r="11" spans="1:19" ht="22.5" thickBot="1" x14ac:dyDescent="0.55000000000000004">
      <c r="K11" s="5">
        <f>SUM(K8:K10)</f>
        <v>3189901560</v>
      </c>
      <c r="M11" s="5">
        <f>SUM(M8:M10)</f>
        <v>237435674941</v>
      </c>
      <c r="O11" s="5">
        <f>SUM(O8:O10)</f>
        <v>222845830000</v>
      </c>
      <c r="Q11" s="5">
        <f>SUM(Q8:Q10)</f>
        <v>17779746501</v>
      </c>
      <c r="S11" s="8">
        <f>SUM(S8:S10)</f>
        <v>6.6376147558763598E-3</v>
      </c>
    </row>
    <row r="12" spans="1:19" ht="22.5" thickTop="1" x14ac:dyDescent="0.5"/>
    <row r="13" spans="1:19" x14ac:dyDescent="0.5">
      <c r="O13" s="2"/>
      <c r="Q13" s="2"/>
    </row>
    <row r="14" spans="1:19" x14ac:dyDescent="0.5">
      <c r="K14" s="2"/>
      <c r="M14" s="2"/>
      <c r="O14" s="2"/>
    </row>
  </sheetData>
  <mergeCells count="7">
    <mergeCell ref="A4:S4"/>
    <mergeCell ref="A3:S3"/>
    <mergeCell ref="A2:S2"/>
    <mergeCell ref="A6:A7"/>
    <mergeCell ref="C6:I6"/>
    <mergeCell ref="Q6:S6"/>
    <mergeCell ref="M6:O6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1"/>
  <sheetViews>
    <sheetView rightToLeft="1" workbookViewId="0">
      <selection activeCell="I24" sqref="I24"/>
    </sheetView>
  </sheetViews>
  <sheetFormatPr defaultRowHeight="21.75" x14ac:dyDescent="0.5"/>
  <cols>
    <col min="1" max="1" width="28" style="1" bestFit="1" customWidth="1"/>
    <col min="2" max="2" width="1" style="1" customWidth="1"/>
    <col min="3" max="3" width="17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30" style="1" bestFit="1" customWidth="1"/>
    <col min="8" max="8" width="1" style="1" customWidth="1"/>
    <col min="9" max="9" width="17.85546875" style="1" bestFit="1" customWidth="1"/>
    <col min="10" max="16384" width="9.140625" style="1"/>
  </cols>
  <sheetData>
    <row r="2" spans="1:9" ht="22.5" x14ac:dyDescent="0.5">
      <c r="A2" s="21" t="s">
        <v>0</v>
      </c>
      <c r="B2" s="21"/>
      <c r="C2" s="21"/>
      <c r="D2" s="21"/>
      <c r="E2" s="21"/>
      <c r="F2" s="21"/>
      <c r="G2" s="21"/>
    </row>
    <row r="3" spans="1:9" ht="22.5" x14ac:dyDescent="0.5">
      <c r="A3" s="21" t="s">
        <v>53</v>
      </c>
      <c r="B3" s="21"/>
      <c r="C3" s="21"/>
      <c r="D3" s="21"/>
      <c r="E3" s="21"/>
      <c r="F3" s="21"/>
      <c r="G3" s="21"/>
    </row>
    <row r="4" spans="1:9" ht="22.5" x14ac:dyDescent="0.5">
      <c r="A4" s="21" t="s">
        <v>2</v>
      </c>
      <c r="B4" s="21"/>
      <c r="C4" s="21"/>
      <c r="D4" s="21"/>
      <c r="E4" s="21"/>
      <c r="F4" s="21"/>
      <c r="G4" s="21"/>
    </row>
    <row r="6" spans="1:9" ht="22.5" x14ac:dyDescent="0.5">
      <c r="A6" s="7" t="s">
        <v>57</v>
      </c>
      <c r="C6" s="7" t="s">
        <v>40</v>
      </c>
      <c r="E6" s="7" t="s">
        <v>72</v>
      </c>
      <c r="G6" s="7" t="s">
        <v>13</v>
      </c>
    </row>
    <row r="7" spans="1:9" x14ac:dyDescent="0.5">
      <c r="A7" s="1" t="s">
        <v>79</v>
      </c>
      <c r="C7" s="2">
        <v>-566633504050</v>
      </c>
      <c r="E7" s="4">
        <v>1.0021</v>
      </c>
      <c r="G7" s="4">
        <v>-0.21149999999999999</v>
      </c>
      <c r="I7" s="2"/>
    </row>
    <row r="8" spans="1:9" x14ac:dyDescent="0.5">
      <c r="A8" s="1" t="s">
        <v>80</v>
      </c>
      <c r="C8" s="2">
        <v>920839499</v>
      </c>
      <c r="E8" s="4">
        <v>-1.6000000000000001E-3</v>
      </c>
      <c r="G8" s="4">
        <v>2.9999999999999997E-4</v>
      </c>
      <c r="I8" s="12"/>
    </row>
    <row r="9" spans="1:9" x14ac:dyDescent="0.5">
      <c r="A9" s="1" t="s">
        <v>81</v>
      </c>
      <c r="C9" s="2">
        <v>23212994</v>
      </c>
      <c r="E9" s="4">
        <v>0</v>
      </c>
      <c r="G9" s="4">
        <v>0</v>
      </c>
      <c r="I9" s="2"/>
    </row>
    <row r="10" spans="1:9" ht="22.5" thickBot="1" x14ac:dyDescent="0.55000000000000004">
      <c r="C10" s="5">
        <f>SUM(C7:C9)</f>
        <v>-565689451557</v>
      </c>
      <c r="E10" s="9">
        <f>SUM(E7:E9)</f>
        <v>1.0004999999999999</v>
      </c>
      <c r="G10" s="8">
        <f>SUM(G7:G9)</f>
        <v>-0.2112</v>
      </c>
      <c r="I10" s="2"/>
    </row>
    <row r="11" spans="1:9" ht="22.5" thickTop="1" x14ac:dyDescent="0.5"/>
  </sheetData>
  <mergeCells count="3"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3"/>
  <sheetViews>
    <sheetView rightToLeft="1" workbookViewId="0">
      <selection activeCell="I24" sqref="I24"/>
    </sheetView>
  </sheetViews>
  <sheetFormatPr defaultRowHeight="21.75" x14ac:dyDescent="0.5"/>
  <cols>
    <col min="1" max="1" width="34.5703125" style="1" bestFit="1" customWidth="1"/>
    <col min="2" max="2" width="1" style="1" customWidth="1"/>
    <col min="3" max="3" width="16" style="1" bestFit="1" customWidth="1"/>
    <col min="4" max="4" width="1" style="1" customWidth="1"/>
    <col min="5" max="5" width="15" style="1" bestFit="1" customWidth="1"/>
    <col min="6" max="6" width="1" style="1" customWidth="1"/>
    <col min="7" max="7" width="9.140625" style="1" customWidth="1"/>
    <col min="8" max="8" width="1" style="1" customWidth="1"/>
    <col min="9" max="9" width="12.425781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13.7109375" style="1" bestFit="1" customWidth="1"/>
    <col min="14" max="14" width="1" style="1" customWidth="1"/>
    <col min="15" max="15" width="14.7109375" style="1" customWidth="1"/>
    <col min="16" max="16" width="1" style="1" customWidth="1"/>
    <col min="17" max="17" width="11.7109375" style="1" bestFit="1" customWidth="1"/>
    <col min="18" max="18" width="1" style="1" customWidth="1"/>
    <col min="19" max="19" width="14.570312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2.5" x14ac:dyDescent="0.5">
      <c r="A3" s="21" t="s">
        <v>53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2.5" x14ac:dyDescent="0.5">
      <c r="A6" s="19" t="s">
        <v>54</v>
      </c>
      <c r="B6" s="19" t="s">
        <v>54</v>
      </c>
      <c r="C6" s="19" t="s">
        <v>54</v>
      </c>
      <c r="D6" s="19" t="s">
        <v>54</v>
      </c>
      <c r="E6" s="19" t="s">
        <v>54</v>
      </c>
      <c r="F6" s="19" t="s">
        <v>54</v>
      </c>
      <c r="G6" s="19" t="s">
        <v>54</v>
      </c>
      <c r="I6" s="19" t="s">
        <v>55</v>
      </c>
      <c r="J6" s="19" t="s">
        <v>55</v>
      </c>
      <c r="K6" s="19" t="s">
        <v>55</v>
      </c>
      <c r="L6" s="19" t="s">
        <v>55</v>
      </c>
      <c r="M6" s="19" t="s">
        <v>55</v>
      </c>
      <c r="O6" s="19" t="s">
        <v>56</v>
      </c>
      <c r="P6" s="19" t="s">
        <v>56</v>
      </c>
      <c r="Q6" s="19" t="s">
        <v>56</v>
      </c>
      <c r="R6" s="19" t="s">
        <v>56</v>
      </c>
      <c r="S6" s="19" t="s">
        <v>56</v>
      </c>
    </row>
    <row r="7" spans="1:19" ht="22.5" x14ac:dyDescent="0.5">
      <c r="A7" s="3" t="s">
        <v>57</v>
      </c>
      <c r="C7" s="3" t="s">
        <v>58</v>
      </c>
      <c r="E7" s="3" t="s">
        <v>24</v>
      </c>
      <c r="G7" s="3" t="s">
        <v>25</v>
      </c>
      <c r="I7" s="3" t="s">
        <v>59</v>
      </c>
      <c r="K7" s="3" t="s">
        <v>60</v>
      </c>
      <c r="M7" s="3" t="s">
        <v>61</v>
      </c>
      <c r="O7" s="3" t="s">
        <v>59</v>
      </c>
      <c r="Q7" s="3" t="s">
        <v>60</v>
      </c>
      <c r="S7" s="3" t="s">
        <v>61</v>
      </c>
    </row>
    <row r="8" spans="1:19" x14ac:dyDescent="0.5">
      <c r="A8" s="1" t="s">
        <v>31</v>
      </c>
      <c r="C8" s="1" t="s">
        <v>62</v>
      </c>
      <c r="E8" s="1" t="s">
        <v>33</v>
      </c>
      <c r="G8" s="2">
        <v>16</v>
      </c>
      <c r="I8" s="2">
        <v>744257010</v>
      </c>
      <c r="K8" s="1" t="s">
        <v>62</v>
      </c>
      <c r="M8" s="2">
        <v>744257010</v>
      </c>
      <c r="O8" s="2">
        <v>741245622</v>
      </c>
      <c r="Q8" s="1" t="s">
        <v>62</v>
      </c>
      <c r="S8" s="2">
        <v>741245622</v>
      </c>
    </row>
    <row r="9" spans="1:19" x14ac:dyDescent="0.5">
      <c r="A9" s="1" t="s">
        <v>43</v>
      </c>
      <c r="C9" s="2">
        <v>9</v>
      </c>
      <c r="E9" s="1" t="s">
        <v>62</v>
      </c>
      <c r="G9" s="1">
        <v>0</v>
      </c>
      <c r="I9" s="2">
        <v>23212994</v>
      </c>
      <c r="K9" s="2">
        <v>0</v>
      </c>
      <c r="M9" s="2">
        <v>23212994</v>
      </c>
      <c r="O9" s="2">
        <v>119996757</v>
      </c>
      <c r="Q9" s="2">
        <v>0</v>
      </c>
      <c r="S9" s="2">
        <v>119996757</v>
      </c>
    </row>
    <row r="10" spans="1:19" ht="22.5" thickBot="1" x14ac:dyDescent="0.55000000000000004">
      <c r="I10" s="5">
        <f>SUM(I8:I9)</f>
        <v>767470004</v>
      </c>
      <c r="K10" s="5">
        <f>SUM(K9)</f>
        <v>0</v>
      </c>
      <c r="M10" s="5">
        <f>SUM(M8:M9)</f>
        <v>767470004</v>
      </c>
      <c r="O10" s="5">
        <f>SUM(O8:O9)</f>
        <v>861242379</v>
      </c>
      <c r="Q10" s="5">
        <f>SUM(Q9)</f>
        <v>0</v>
      </c>
      <c r="S10" s="5">
        <f>SUM(S8:S9)</f>
        <v>861242379</v>
      </c>
    </row>
    <row r="11" spans="1:19" ht="22.5" thickTop="1" x14ac:dyDescent="0.5">
      <c r="M11" s="14"/>
    </row>
    <row r="13" spans="1:19" x14ac:dyDescent="0.5">
      <c r="M13" s="2"/>
    </row>
  </sheetData>
  <mergeCells count="6">
    <mergeCell ref="A4:S4"/>
    <mergeCell ref="A3:S3"/>
    <mergeCell ref="A2:S2"/>
    <mergeCell ref="A6:G6"/>
    <mergeCell ref="O6:S6"/>
    <mergeCell ref="I6:M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6"/>
  <sheetViews>
    <sheetView rightToLeft="1" workbookViewId="0">
      <selection activeCell="I24" sqref="I24"/>
    </sheetView>
  </sheetViews>
  <sheetFormatPr defaultRowHeight="21.75" x14ac:dyDescent="0.5"/>
  <cols>
    <col min="1" max="1" width="35.5703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8.42578125" style="1" bestFit="1" customWidth="1"/>
    <col min="8" max="8" width="1" style="1" customWidth="1"/>
    <col min="9" max="9" width="30.28515625" style="1" bestFit="1" customWidth="1"/>
    <col min="10" max="10" width="1" style="1" customWidth="1"/>
    <col min="11" max="11" width="10.1406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30.28515625" style="1" bestFit="1" customWidth="1"/>
    <col min="18" max="18" width="1" style="1" customWidth="1"/>
    <col min="19" max="20" width="17.85546875" style="1" bestFit="1" customWidth="1"/>
    <col min="21" max="16384" width="9.140625" style="1"/>
  </cols>
  <sheetData>
    <row r="2" spans="1:20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0" ht="22.5" x14ac:dyDescent="0.5">
      <c r="A3" s="21" t="s">
        <v>53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0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20" ht="22.5" x14ac:dyDescent="0.5">
      <c r="A6" s="21" t="s">
        <v>3</v>
      </c>
      <c r="C6" s="19" t="s">
        <v>55</v>
      </c>
      <c r="D6" s="19" t="s">
        <v>55</v>
      </c>
      <c r="E6" s="19" t="s">
        <v>55</v>
      </c>
      <c r="F6" s="19" t="s">
        <v>55</v>
      </c>
      <c r="G6" s="19" t="s">
        <v>55</v>
      </c>
      <c r="H6" s="19" t="s">
        <v>55</v>
      </c>
      <c r="I6" s="19" t="s">
        <v>55</v>
      </c>
      <c r="K6" s="19" t="s">
        <v>56</v>
      </c>
      <c r="L6" s="19" t="s">
        <v>56</v>
      </c>
      <c r="M6" s="19" t="s">
        <v>56</v>
      </c>
      <c r="N6" s="19" t="s">
        <v>56</v>
      </c>
      <c r="O6" s="19" t="s">
        <v>56</v>
      </c>
      <c r="P6" s="19" t="s">
        <v>56</v>
      </c>
      <c r="Q6" s="19" t="s">
        <v>56</v>
      </c>
    </row>
    <row r="7" spans="1:20" ht="22.5" x14ac:dyDescent="0.5">
      <c r="A7" s="19" t="s">
        <v>3</v>
      </c>
      <c r="C7" s="3" t="s">
        <v>7</v>
      </c>
      <c r="E7" s="3" t="s">
        <v>63</v>
      </c>
      <c r="G7" s="3" t="s">
        <v>64</v>
      </c>
      <c r="I7" s="3" t="s">
        <v>65</v>
      </c>
      <c r="K7" s="3" t="s">
        <v>7</v>
      </c>
      <c r="M7" s="3" t="s">
        <v>63</v>
      </c>
      <c r="O7" s="3" t="s">
        <v>64</v>
      </c>
      <c r="Q7" s="3" t="s">
        <v>65</v>
      </c>
    </row>
    <row r="8" spans="1:20" x14ac:dyDescent="0.5">
      <c r="A8" s="1" t="s">
        <v>15</v>
      </c>
      <c r="C8" s="2">
        <v>794000</v>
      </c>
      <c r="E8" s="2">
        <v>905614565000</v>
      </c>
      <c r="G8" s="2">
        <v>1112411661370</v>
      </c>
      <c r="I8" s="2">
        <v>-206797096370</v>
      </c>
      <c r="K8" s="2">
        <v>794000</v>
      </c>
      <c r="M8" s="2">
        <v>905614565000</v>
      </c>
      <c r="O8" s="2">
        <v>856290000706</v>
      </c>
      <c r="Q8" s="2">
        <v>49324564294</v>
      </c>
      <c r="S8" s="2"/>
      <c r="T8" s="2"/>
    </row>
    <row r="9" spans="1:20" x14ac:dyDescent="0.5">
      <c r="A9" s="1" t="s">
        <v>16</v>
      </c>
      <c r="C9" s="2">
        <v>1282000</v>
      </c>
      <c r="E9" s="2">
        <v>1465183186803</v>
      </c>
      <c r="G9" s="2">
        <v>1789182424915</v>
      </c>
      <c r="I9" s="2">
        <v>-323999238112</v>
      </c>
      <c r="K9" s="2">
        <v>1282000</v>
      </c>
      <c r="M9" s="2">
        <v>1465183186802</v>
      </c>
      <c r="O9" s="2">
        <v>1396658217263</v>
      </c>
      <c r="Q9" s="2">
        <v>68524969539</v>
      </c>
      <c r="S9" s="2"/>
      <c r="T9" s="2"/>
    </row>
    <row r="10" spans="1:20" x14ac:dyDescent="0.5">
      <c r="A10" s="1" t="s">
        <v>17</v>
      </c>
      <c r="C10" s="2">
        <v>209000</v>
      </c>
      <c r="E10" s="2">
        <v>238379443762</v>
      </c>
      <c r="G10" s="2">
        <v>304175492577</v>
      </c>
      <c r="I10" s="2">
        <v>-65796048815</v>
      </c>
      <c r="K10" s="2">
        <v>209000</v>
      </c>
      <c r="M10" s="2">
        <v>238379443761</v>
      </c>
      <c r="O10" s="2">
        <v>225857460870</v>
      </c>
      <c r="Q10" s="2">
        <v>12521982891</v>
      </c>
      <c r="S10" s="2"/>
      <c r="T10" s="2"/>
    </row>
    <row r="11" spans="1:20" x14ac:dyDescent="0.5">
      <c r="A11" s="1" t="s">
        <v>66</v>
      </c>
      <c r="C11" s="2">
        <v>18500</v>
      </c>
      <c r="E11" s="2">
        <v>17408618616</v>
      </c>
      <c r="G11" s="2">
        <v>17571814531</v>
      </c>
      <c r="I11" s="2">
        <v>-163195915</v>
      </c>
      <c r="K11" s="2">
        <v>18500</v>
      </c>
      <c r="M11" s="2">
        <v>17408618615</v>
      </c>
      <c r="O11" s="2">
        <v>18256190464</v>
      </c>
      <c r="Q11" s="2">
        <v>-847571849</v>
      </c>
      <c r="S11" s="2"/>
      <c r="T11" s="2"/>
    </row>
    <row r="12" spans="1:20" x14ac:dyDescent="0.5">
      <c r="A12" s="1" t="s">
        <v>27</v>
      </c>
      <c r="C12" s="2">
        <v>40000</v>
      </c>
      <c r="E12" s="2">
        <v>32794055000</v>
      </c>
      <c r="G12" s="2">
        <v>32454276596</v>
      </c>
      <c r="I12" s="2">
        <v>339778404</v>
      </c>
      <c r="K12" s="2">
        <v>40000</v>
      </c>
      <c r="M12" s="2">
        <v>32794055000</v>
      </c>
      <c r="O12" s="2">
        <v>32586753066</v>
      </c>
      <c r="Q12" s="2">
        <v>207301934</v>
      </c>
      <c r="S12" s="2"/>
      <c r="T12" s="2"/>
    </row>
    <row r="13" spans="1:20" ht="22.5" thickBot="1" x14ac:dyDescent="0.55000000000000004">
      <c r="E13" s="5">
        <f>SUM(E8:E12)</f>
        <v>2659379869181</v>
      </c>
      <c r="G13" s="5">
        <f>SUM(G8:G12)</f>
        <v>3255795669989</v>
      </c>
      <c r="I13" s="5">
        <f>SUM(I8:I12)</f>
        <v>-596415800808</v>
      </c>
      <c r="M13" s="5">
        <f>SUM(M8:M12)</f>
        <v>2659379869178</v>
      </c>
      <c r="O13" s="5">
        <f>SUM(O8:O12)</f>
        <v>2529648622369</v>
      </c>
      <c r="Q13" s="5">
        <f>SUM(Q8:Q12)</f>
        <v>129731246809</v>
      </c>
    </row>
    <row r="14" spans="1:20" ht="22.5" thickTop="1" x14ac:dyDescent="0.5">
      <c r="I14" s="2"/>
      <c r="Q14" s="2"/>
    </row>
    <row r="15" spans="1:20" x14ac:dyDescent="0.5">
      <c r="I15" s="2"/>
      <c r="Q15" s="2"/>
    </row>
    <row r="16" spans="1:20" x14ac:dyDescent="0.5">
      <c r="I16" s="2"/>
      <c r="Q16" s="2"/>
    </row>
  </sheetData>
  <mergeCells count="6">
    <mergeCell ref="A2:Q2"/>
    <mergeCell ref="K6:Q6"/>
    <mergeCell ref="A6:A7"/>
    <mergeCell ref="C6:I6"/>
    <mergeCell ref="A4:Q4"/>
    <mergeCell ref="A3:Q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5"/>
  <sheetViews>
    <sheetView rightToLeft="1" workbookViewId="0">
      <selection activeCell="I24" sqref="I24"/>
    </sheetView>
  </sheetViews>
  <sheetFormatPr defaultRowHeight="21.75" x14ac:dyDescent="0.5"/>
  <cols>
    <col min="1" max="1" width="34.28515625" style="1" bestFit="1" customWidth="1"/>
    <col min="2" max="2" width="1" style="1" customWidth="1"/>
    <col min="3" max="3" width="7.28515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26" style="1" bestFit="1" customWidth="1"/>
    <col min="10" max="10" width="1" style="1" customWidth="1"/>
    <col min="11" max="11" width="8.42578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26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2.5" x14ac:dyDescent="0.5">
      <c r="A3" s="21" t="s">
        <v>53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2.5" x14ac:dyDescent="0.5">
      <c r="A6" s="21" t="s">
        <v>3</v>
      </c>
      <c r="C6" s="19" t="s">
        <v>55</v>
      </c>
      <c r="D6" s="19" t="s">
        <v>55</v>
      </c>
      <c r="E6" s="19" t="s">
        <v>55</v>
      </c>
      <c r="F6" s="19" t="s">
        <v>55</v>
      </c>
      <c r="G6" s="19" t="s">
        <v>55</v>
      </c>
      <c r="H6" s="19" t="s">
        <v>55</v>
      </c>
      <c r="I6" s="19" t="s">
        <v>55</v>
      </c>
      <c r="K6" s="19" t="s">
        <v>56</v>
      </c>
      <c r="L6" s="19" t="s">
        <v>56</v>
      </c>
      <c r="M6" s="19" t="s">
        <v>56</v>
      </c>
      <c r="N6" s="19" t="s">
        <v>56</v>
      </c>
      <c r="O6" s="19" t="s">
        <v>56</v>
      </c>
      <c r="P6" s="19" t="s">
        <v>56</v>
      </c>
      <c r="Q6" s="19" t="s">
        <v>56</v>
      </c>
    </row>
    <row r="7" spans="1:17" ht="22.5" x14ac:dyDescent="0.5">
      <c r="A7" s="19" t="s">
        <v>3</v>
      </c>
      <c r="C7" s="3" t="s">
        <v>7</v>
      </c>
      <c r="E7" s="3" t="s">
        <v>63</v>
      </c>
      <c r="G7" s="3" t="s">
        <v>64</v>
      </c>
      <c r="I7" s="3" t="s">
        <v>67</v>
      </c>
      <c r="K7" s="3" t="s">
        <v>7</v>
      </c>
      <c r="M7" s="3" t="s">
        <v>63</v>
      </c>
      <c r="O7" s="3" t="s">
        <v>64</v>
      </c>
      <c r="Q7" s="3" t="s">
        <v>67</v>
      </c>
    </row>
    <row r="8" spans="1:17" x14ac:dyDescent="0.5">
      <c r="A8" s="1" t="s">
        <v>15</v>
      </c>
      <c r="C8" s="2">
        <v>32700</v>
      </c>
      <c r="E8" s="2">
        <v>42162035970</v>
      </c>
      <c r="G8" s="2">
        <v>35264947380</v>
      </c>
      <c r="I8" s="2">
        <v>6897088590</v>
      </c>
      <c r="K8" s="2">
        <v>60800</v>
      </c>
      <c r="M8" s="2">
        <v>83811621023</v>
      </c>
      <c r="O8" s="2">
        <v>65578900042</v>
      </c>
      <c r="Q8" s="2">
        <v>18232720981</v>
      </c>
    </row>
    <row r="9" spans="1:17" x14ac:dyDescent="0.5">
      <c r="A9" s="1" t="s">
        <v>16</v>
      </c>
      <c r="C9" s="2">
        <v>66100</v>
      </c>
      <c r="E9" s="2">
        <v>85321176729</v>
      </c>
      <c r="G9" s="2">
        <v>72011288488</v>
      </c>
      <c r="I9" s="2">
        <v>13309888241</v>
      </c>
      <c r="K9" s="2">
        <v>122500</v>
      </c>
      <c r="M9" s="2">
        <v>169823677228</v>
      </c>
      <c r="O9" s="2">
        <v>133464974035</v>
      </c>
      <c r="Q9" s="2">
        <v>36358703193</v>
      </c>
    </row>
    <row r="10" spans="1:17" x14ac:dyDescent="0.5">
      <c r="A10" s="1" t="s">
        <v>17</v>
      </c>
      <c r="C10" s="2">
        <v>49800</v>
      </c>
      <c r="E10" s="2">
        <v>63566362339</v>
      </c>
      <c r="G10" s="2">
        <v>53814459923</v>
      </c>
      <c r="I10" s="2">
        <v>9751902416</v>
      </c>
      <c r="K10" s="2">
        <v>70800</v>
      </c>
      <c r="M10" s="2">
        <v>94670962725</v>
      </c>
      <c r="O10" s="2">
        <v>76517336678</v>
      </c>
      <c r="Q10" s="2">
        <v>18153626047</v>
      </c>
    </row>
    <row r="11" spans="1:17" x14ac:dyDescent="0.5">
      <c r="A11" s="1" t="s">
        <v>68</v>
      </c>
      <c r="C11" s="2">
        <v>0</v>
      </c>
      <c r="E11" s="2">
        <v>0</v>
      </c>
      <c r="G11" s="2">
        <v>0</v>
      </c>
      <c r="I11" s="2">
        <v>0</v>
      </c>
      <c r="K11" s="2">
        <v>30100</v>
      </c>
      <c r="M11" s="2">
        <v>30100000000</v>
      </c>
      <c r="O11" s="2">
        <v>29315125770</v>
      </c>
      <c r="Q11" s="2">
        <v>784874230</v>
      </c>
    </row>
    <row r="12" spans="1:17" ht="22.5" thickBot="1" x14ac:dyDescent="0.55000000000000004">
      <c r="E12" s="5">
        <f>SUM(E8:E11)</f>
        <v>191049575038</v>
      </c>
      <c r="G12" s="5">
        <f>SUM(G8:G11)</f>
        <v>161090695791</v>
      </c>
      <c r="I12" s="5">
        <f>SUM(I8:I11)</f>
        <v>29958879247</v>
      </c>
      <c r="M12" s="5">
        <f>SUM(M8:M11)</f>
        <v>378406260976</v>
      </c>
      <c r="O12" s="5">
        <f>SUM(O8:O11)</f>
        <v>304876336525</v>
      </c>
      <c r="Q12" s="5">
        <f>SUM(Q8:Q11)</f>
        <v>73529924451</v>
      </c>
    </row>
    <row r="13" spans="1:17" ht="22.5" thickTop="1" x14ac:dyDescent="0.5"/>
    <row r="14" spans="1:17" x14ac:dyDescent="0.5">
      <c r="E14" s="12"/>
      <c r="I14" s="2"/>
      <c r="Q14" s="2"/>
    </row>
    <row r="15" spans="1:17" x14ac:dyDescent="0.5">
      <c r="E15" s="2"/>
    </row>
  </sheetData>
  <mergeCells count="6">
    <mergeCell ref="A2:Q2"/>
    <mergeCell ref="K6:Q6"/>
    <mergeCell ref="A6:A7"/>
    <mergeCell ref="C6:I6"/>
    <mergeCell ref="A4:Q4"/>
    <mergeCell ref="A3:Q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3"/>
  <sheetViews>
    <sheetView rightToLeft="1" workbookViewId="0">
      <selection activeCell="I24" sqref="I24"/>
    </sheetView>
  </sheetViews>
  <sheetFormatPr defaultRowHeight="21.75" x14ac:dyDescent="0.5"/>
  <cols>
    <col min="1" max="1" width="34.28515625" style="1" bestFit="1" customWidth="1"/>
    <col min="2" max="2" width="1" style="1" customWidth="1"/>
    <col min="3" max="3" width="16.42578125" style="1" bestFit="1" customWidth="1"/>
    <col min="4" max="4" width="1" style="1" customWidth="1"/>
    <col min="5" max="5" width="17.8554687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7.85546875" style="1" bestFit="1" customWidth="1"/>
    <col min="10" max="10" width="1" style="1" customWidth="1"/>
    <col min="11" max="11" width="19.28515625" style="1" bestFit="1" customWidth="1"/>
    <col min="12" max="12" width="1" style="1" customWidth="1"/>
    <col min="13" max="13" width="16.42578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19.285156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2.5" x14ac:dyDescent="0.5">
      <c r="A3" s="21" t="s">
        <v>53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6" spans="1:21" ht="22.5" x14ac:dyDescent="0.5">
      <c r="A6" s="21" t="s">
        <v>3</v>
      </c>
      <c r="C6" s="19" t="s">
        <v>55</v>
      </c>
      <c r="D6" s="19" t="s">
        <v>55</v>
      </c>
      <c r="E6" s="19" t="s">
        <v>55</v>
      </c>
      <c r="F6" s="19" t="s">
        <v>55</v>
      </c>
      <c r="G6" s="19" t="s">
        <v>55</v>
      </c>
      <c r="H6" s="19" t="s">
        <v>55</v>
      </c>
      <c r="I6" s="19" t="s">
        <v>55</v>
      </c>
      <c r="J6" s="19" t="s">
        <v>55</v>
      </c>
      <c r="K6" s="19" t="s">
        <v>55</v>
      </c>
      <c r="M6" s="19" t="s">
        <v>56</v>
      </c>
      <c r="N6" s="19" t="s">
        <v>56</v>
      </c>
      <c r="O6" s="19" t="s">
        <v>56</v>
      </c>
      <c r="P6" s="19" t="s">
        <v>56</v>
      </c>
      <c r="Q6" s="19" t="s">
        <v>56</v>
      </c>
      <c r="R6" s="19" t="s">
        <v>56</v>
      </c>
      <c r="S6" s="19" t="s">
        <v>56</v>
      </c>
      <c r="T6" s="19" t="s">
        <v>56</v>
      </c>
      <c r="U6" s="19" t="s">
        <v>56</v>
      </c>
    </row>
    <row r="7" spans="1:21" ht="22.5" x14ac:dyDescent="0.5">
      <c r="A7" s="19" t="s">
        <v>3</v>
      </c>
      <c r="C7" s="3" t="s">
        <v>69</v>
      </c>
      <c r="E7" s="3" t="s">
        <v>70</v>
      </c>
      <c r="G7" s="3" t="s">
        <v>71</v>
      </c>
      <c r="I7" s="3" t="s">
        <v>40</v>
      </c>
      <c r="K7" s="3" t="s">
        <v>72</v>
      </c>
      <c r="M7" s="3" t="s">
        <v>69</v>
      </c>
      <c r="O7" s="3" t="s">
        <v>70</v>
      </c>
      <c r="Q7" s="3" t="s">
        <v>71</v>
      </c>
      <c r="S7" s="3" t="s">
        <v>40</v>
      </c>
      <c r="U7" s="3" t="s">
        <v>72</v>
      </c>
    </row>
    <row r="8" spans="1:21" x14ac:dyDescent="0.5">
      <c r="A8" s="1" t="s">
        <v>15</v>
      </c>
      <c r="C8" s="2">
        <v>0</v>
      </c>
      <c r="E8" s="2">
        <v>-206797096370</v>
      </c>
      <c r="G8" s="2">
        <v>6897088590</v>
      </c>
      <c r="I8" s="2">
        <v>-199900007780</v>
      </c>
      <c r="K8" s="4">
        <f>I8/$I$11</f>
        <v>0.35278536541030359</v>
      </c>
      <c r="M8" s="2">
        <v>0</v>
      </c>
      <c r="O8" s="2">
        <v>49324564294</v>
      </c>
      <c r="Q8" s="2">
        <v>18232720981</v>
      </c>
      <c r="S8" s="2">
        <v>67557285275</v>
      </c>
      <c r="U8" s="4">
        <f>S8/$S$11</f>
        <v>0.33260352068323995</v>
      </c>
    </row>
    <row r="9" spans="1:21" x14ac:dyDescent="0.5">
      <c r="A9" s="1" t="s">
        <v>16</v>
      </c>
      <c r="C9" s="2">
        <v>0</v>
      </c>
      <c r="E9" s="2">
        <v>-323999238112</v>
      </c>
      <c r="G9" s="2">
        <v>13309888241</v>
      </c>
      <c r="I9" s="2">
        <v>-310689349871</v>
      </c>
      <c r="K9" s="4">
        <f t="shared" ref="K9:K10" si="0">I9/$I$11</f>
        <v>0.54830741149324036</v>
      </c>
      <c r="M9" s="2">
        <v>0</v>
      </c>
      <c r="O9" s="2">
        <v>68524969539</v>
      </c>
      <c r="Q9" s="2">
        <v>36358703193</v>
      </c>
      <c r="S9" s="2">
        <v>104883672732</v>
      </c>
      <c r="U9" s="4">
        <f t="shared" ref="U9:U10" si="1">S9/$S$11</f>
        <v>0.51637182682592531</v>
      </c>
    </row>
    <row r="10" spans="1:21" x14ac:dyDescent="0.5">
      <c r="A10" s="1" t="s">
        <v>17</v>
      </c>
      <c r="C10" s="2">
        <v>0</v>
      </c>
      <c r="E10" s="2">
        <v>-65796048815</v>
      </c>
      <c r="G10" s="2">
        <v>9751902416</v>
      </c>
      <c r="I10" s="2">
        <v>-56044146399</v>
      </c>
      <c r="K10" s="4">
        <f t="shared" si="0"/>
        <v>9.8907223096456082E-2</v>
      </c>
      <c r="M10" s="2">
        <v>0</v>
      </c>
      <c r="O10" s="2">
        <v>12521982891</v>
      </c>
      <c r="Q10" s="2">
        <v>18153626047</v>
      </c>
      <c r="S10" s="2">
        <v>30675608938</v>
      </c>
      <c r="U10" s="4">
        <f t="shared" si="1"/>
        <v>0.15102465249083477</v>
      </c>
    </row>
    <row r="11" spans="1:21" ht="22.5" thickBot="1" x14ac:dyDescent="0.55000000000000004">
      <c r="C11" s="5">
        <f>SUM(C8:C10)</f>
        <v>0</v>
      </c>
      <c r="E11" s="5">
        <f>SUM(E8:E10)</f>
        <v>-596592383297</v>
      </c>
      <c r="G11" s="5">
        <f>SUM(G8:G10)</f>
        <v>29958879247</v>
      </c>
      <c r="I11" s="5">
        <f>SUM(I8:I10)</f>
        <v>-566633504050</v>
      </c>
      <c r="K11" s="9">
        <f>SUM(K8:K10)</f>
        <v>1</v>
      </c>
      <c r="M11" s="5">
        <f>SUM(M8:M10)</f>
        <v>0</v>
      </c>
      <c r="O11" s="5">
        <f>SUM(O8:O10)</f>
        <v>130371516724</v>
      </c>
      <c r="Q11" s="5">
        <f>SUM(Q8:Q10)</f>
        <v>72745050221</v>
      </c>
      <c r="S11" s="5">
        <f>SUM(S8:S10)</f>
        <v>203116566945</v>
      </c>
      <c r="U11" s="10">
        <f>SUM(U8:U10)</f>
        <v>1</v>
      </c>
    </row>
    <row r="12" spans="1:21" ht="22.5" thickTop="1" x14ac:dyDescent="0.5">
      <c r="E12" s="2"/>
      <c r="G12" s="2"/>
      <c r="I12" s="2"/>
      <c r="O12" s="2"/>
      <c r="Q12" s="2"/>
    </row>
    <row r="13" spans="1:21" x14ac:dyDescent="0.5">
      <c r="G13" s="2"/>
      <c r="Q13" s="2"/>
    </row>
  </sheetData>
  <mergeCells count="6">
    <mergeCell ref="A2:U2"/>
    <mergeCell ref="A4:U4"/>
    <mergeCell ref="A3:U3"/>
    <mergeCell ref="A6:A7"/>
    <mergeCell ref="M6:U6"/>
    <mergeCell ref="C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Ghayouri</dc:creator>
  <cp:lastModifiedBy>Yasin Gadari</cp:lastModifiedBy>
  <dcterms:created xsi:type="dcterms:W3CDTF">2020-11-22T12:36:13Z</dcterms:created>
  <dcterms:modified xsi:type="dcterms:W3CDTF">2020-11-29T15:05:37Z</dcterms:modified>
</cp:coreProperties>
</file>